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735" activeTab="0"/>
  </bookViews>
  <sheets>
    <sheet name="TOC" sheetId="1" r:id="rId1"/>
    <sheet name="Estimates" sheetId="2" r:id="rId2"/>
    <sheet name="Status" sheetId="3" r:id="rId3"/>
    <sheet name="Historical" sheetId="4" r:id="rId4"/>
    <sheet name="Templates" sheetId="5" r:id="rId5"/>
    <sheet name="Activity List" sheetId="6" r:id="rId6"/>
    <sheet name="Stakeholders" sheetId="7" r:id="rId7"/>
    <sheet name="Calculations" sheetId="8" r:id="rId8"/>
  </sheets>
  <definedNames/>
  <calcPr fullCalcOnLoad="1"/>
</workbook>
</file>

<file path=xl/sharedStrings.xml><?xml version="1.0" encoding="utf-8"?>
<sst xmlns="http://schemas.openxmlformats.org/spreadsheetml/2006/main" count="802" uniqueCount="325">
  <si>
    <t>Strategic Planning</t>
  </si>
  <si>
    <t>Strategic Plan</t>
  </si>
  <si>
    <t>Strategic Goals</t>
  </si>
  <si>
    <t>Enterprise Analysis</t>
  </si>
  <si>
    <t>Business Base</t>
  </si>
  <si>
    <t>High-Level Description</t>
  </si>
  <si>
    <t>Project Charter</t>
  </si>
  <si>
    <t>Statement of Work</t>
  </si>
  <si>
    <t>Request for Proposal</t>
  </si>
  <si>
    <t>Project Management</t>
  </si>
  <si>
    <t>Status meetings</t>
  </si>
  <si>
    <t>Status reports</t>
  </si>
  <si>
    <t>Project Plan</t>
  </si>
  <si>
    <t>Project Budgets</t>
  </si>
  <si>
    <t>Project timelines</t>
  </si>
  <si>
    <t>Manage Resources</t>
  </si>
  <si>
    <t>Risk Management Plan</t>
  </si>
  <si>
    <t>Change Management Plan</t>
  </si>
  <si>
    <t>Work Breakdown structure</t>
  </si>
  <si>
    <t>Study Phase</t>
  </si>
  <si>
    <t>Implementation Period</t>
  </si>
  <si>
    <t>Requirements</t>
  </si>
  <si>
    <t>Approval to start Reqquirements Gathering</t>
  </si>
  <si>
    <t>Project Sponsor Meeting</t>
  </si>
  <si>
    <t>Requirements Brainstormign session</t>
  </si>
  <si>
    <t>Requirements Elicitation</t>
  </si>
  <si>
    <t>Requirements Activities</t>
  </si>
  <si>
    <t>Requirements Management Plan</t>
  </si>
  <si>
    <t>Yes</t>
  </si>
  <si>
    <t>Outsource Development Decision</t>
  </si>
  <si>
    <t>Requirements Analysis</t>
  </si>
  <si>
    <t>Contect Diagram (Scope)</t>
  </si>
  <si>
    <t>Business Requirements Document</t>
  </si>
  <si>
    <t>Requirements Traceability Matrix</t>
  </si>
  <si>
    <t>Use Case Analysis</t>
  </si>
  <si>
    <t>BRD Review Meeting</t>
  </si>
  <si>
    <t>BRD approval &amp; signoff</t>
  </si>
  <si>
    <t>BRD Baseline</t>
  </si>
  <si>
    <t>Handover to Design</t>
  </si>
  <si>
    <t>Meeting minutes recorded</t>
  </si>
  <si>
    <t>Design</t>
  </si>
  <si>
    <t>Create system and Technical Design Requirements</t>
  </si>
  <si>
    <t>Design review</t>
  </si>
  <si>
    <t>SDD Signoff</t>
  </si>
  <si>
    <t>SDD Baseline</t>
  </si>
  <si>
    <t>Design to Development Handover</t>
  </si>
  <si>
    <t>Project Kickoff Meeting</t>
  </si>
  <si>
    <t>Assign Roles</t>
  </si>
  <si>
    <t>Set Work and time schedules</t>
  </si>
  <si>
    <t>Develop Code</t>
  </si>
  <si>
    <t>Development</t>
  </si>
  <si>
    <t>Code Review</t>
  </si>
  <si>
    <t>Unit testing</t>
  </si>
  <si>
    <t>Milestone Build</t>
  </si>
  <si>
    <t>Gate Review</t>
  </si>
  <si>
    <t>Milestone Review</t>
  </si>
  <si>
    <t>Handover to QA/QC</t>
  </si>
  <si>
    <t>Create final release or product (After QA is complete)</t>
  </si>
  <si>
    <t>Knowledge Transfer</t>
  </si>
  <si>
    <t>QA/QC</t>
  </si>
  <si>
    <t>Create Test Plan</t>
  </si>
  <si>
    <t>Create Test Cases</t>
  </si>
  <si>
    <t>Test Scenarios</t>
  </si>
  <si>
    <t>Run Automated Tests</t>
  </si>
  <si>
    <t>Run Manual Tests</t>
  </si>
  <si>
    <t>Verification and Validation of Tests</t>
  </si>
  <si>
    <t>Sign off</t>
  </si>
  <si>
    <t>Handover to Delivery</t>
  </si>
  <si>
    <t>Delivery</t>
  </si>
  <si>
    <t>Make product available to customers</t>
  </si>
  <si>
    <t>Provide support for Operations and Maintenance</t>
  </si>
  <si>
    <t>Operations Period</t>
  </si>
  <si>
    <t>Operations and Maintenance</t>
  </si>
  <si>
    <t>System maintenance and Enhancements</t>
  </si>
  <si>
    <t>Obtain feedback from clients</t>
  </si>
  <si>
    <t>Deactivate</t>
  </si>
  <si>
    <t>Retire Version Number</t>
  </si>
  <si>
    <t xml:space="preserve">Implement new Version Number </t>
  </si>
  <si>
    <t>Replace product (Upgade or new product)</t>
  </si>
  <si>
    <t>Project Checklist</t>
  </si>
  <si>
    <t>Templates</t>
  </si>
  <si>
    <t>Checklists</t>
  </si>
  <si>
    <t>Documents</t>
  </si>
  <si>
    <t>Meetings</t>
  </si>
  <si>
    <t>Status</t>
  </si>
  <si>
    <t>Communications</t>
  </si>
  <si>
    <t>Other</t>
  </si>
  <si>
    <t>Time (H)</t>
  </si>
  <si>
    <t>Hours</t>
  </si>
  <si>
    <t>Create/Use</t>
  </si>
  <si>
    <t>Level/Weight</t>
  </si>
  <si>
    <t>Item</t>
  </si>
  <si>
    <t>Total BA Hours</t>
  </si>
  <si>
    <t>Totals</t>
  </si>
  <si>
    <t>Research</t>
  </si>
  <si>
    <t>Code</t>
  </si>
  <si>
    <t>Description</t>
  </si>
  <si>
    <t>Project Sponsor Meetings</t>
  </si>
  <si>
    <t xml:space="preserve">Requirements Brainstorming Session </t>
  </si>
  <si>
    <t>Group Meeting</t>
  </si>
  <si>
    <t>Initial project meeting or combined with another meeting</t>
  </si>
  <si>
    <t>Solo or group meetings</t>
  </si>
  <si>
    <t>Analysis and Review</t>
  </si>
  <si>
    <t>Review, Update, Approve, and signoff</t>
  </si>
  <si>
    <t>Documentation</t>
  </si>
  <si>
    <t>BRD</t>
  </si>
  <si>
    <t>RPM</t>
  </si>
  <si>
    <t>RTM</t>
  </si>
  <si>
    <t>Meeting Minutes</t>
  </si>
  <si>
    <t>Record and add to repositiry</t>
  </si>
  <si>
    <t>Approvals</t>
  </si>
  <si>
    <t>Approval to start requirements gathering</t>
  </si>
  <si>
    <t>Should be first activity</t>
  </si>
  <si>
    <t>BRD approval and signoff</t>
  </si>
  <si>
    <t>with review meeting</t>
  </si>
  <si>
    <t>BRD Baseline Document</t>
  </si>
  <si>
    <t>After apporval and signoff</t>
  </si>
  <si>
    <t>Requirements Handover</t>
  </si>
  <si>
    <t>i.e: Handver with review meeting</t>
  </si>
  <si>
    <t>Handover meeting</t>
  </si>
  <si>
    <t>Review documentation and handver to phase or group</t>
  </si>
  <si>
    <t>Diagrams</t>
  </si>
  <si>
    <t>lists</t>
  </si>
  <si>
    <t>Tasks</t>
  </si>
  <si>
    <t>Communication</t>
  </si>
  <si>
    <t>% Complete</t>
  </si>
  <si>
    <t xml:space="preserve"> </t>
  </si>
  <si>
    <t>Total</t>
  </si>
  <si>
    <t>Total Weight</t>
  </si>
  <si>
    <t>Value</t>
  </si>
  <si>
    <t>Notes</t>
  </si>
  <si>
    <t>Prototypes</t>
  </si>
  <si>
    <t>SRD</t>
  </si>
  <si>
    <t>Charter</t>
  </si>
  <si>
    <t>WBS</t>
  </si>
  <si>
    <t>RMP</t>
  </si>
  <si>
    <t>User Guide</t>
  </si>
  <si>
    <t>Test Cases</t>
  </si>
  <si>
    <t>Use Case</t>
  </si>
  <si>
    <t>EV</t>
  </si>
  <si>
    <t>-</t>
  </si>
  <si>
    <t>PV</t>
  </si>
  <si>
    <t>SV</t>
  </si>
  <si>
    <t>/</t>
  </si>
  <si>
    <t>SPI</t>
  </si>
  <si>
    <t>AC</t>
  </si>
  <si>
    <t>CV</t>
  </si>
  <si>
    <t>CPI</t>
  </si>
  <si>
    <t>Context Diagram (Scope)</t>
  </si>
  <si>
    <t>Requirements Management Plan (RPM)</t>
  </si>
  <si>
    <t>Business Requirements Document (BRD)</t>
  </si>
  <si>
    <t>Requirements Traceability Matrix (RTM)</t>
  </si>
  <si>
    <t>System and Technical Design Requirements</t>
  </si>
  <si>
    <t>Business Case</t>
  </si>
  <si>
    <t>Deliverable</t>
  </si>
  <si>
    <t>Estimate</t>
  </si>
  <si>
    <t>Project</t>
  </si>
  <si>
    <t>Unadjusted</t>
  </si>
  <si>
    <t>Adjusted</t>
  </si>
  <si>
    <t>Value adds up to 100</t>
  </si>
  <si>
    <t>Complete</t>
  </si>
  <si>
    <t>No</t>
  </si>
  <si>
    <t>0 to 3</t>
  </si>
  <si>
    <t>3 to 6</t>
  </si>
  <si>
    <t>6 to 12</t>
  </si>
  <si>
    <t>12 to 24</t>
  </si>
  <si>
    <t>Small</t>
  </si>
  <si>
    <t>Medium</t>
  </si>
  <si>
    <t>Large</t>
  </si>
  <si>
    <t>Enhancement</t>
  </si>
  <si>
    <t>Methodology</t>
  </si>
  <si>
    <t>Agile</t>
  </si>
  <si>
    <t>Waterfall</t>
  </si>
  <si>
    <t>Spiral</t>
  </si>
  <si>
    <t xml:space="preserve"># of </t>
  </si>
  <si>
    <t>TBD</t>
  </si>
  <si>
    <t>Custom</t>
  </si>
  <si>
    <t>Phases</t>
  </si>
  <si>
    <t>N/A</t>
  </si>
  <si>
    <t>Role</t>
  </si>
  <si>
    <t>PM</t>
  </si>
  <si>
    <t>BA</t>
  </si>
  <si>
    <t>QA Lead</t>
  </si>
  <si>
    <t>QA Tester</t>
  </si>
  <si>
    <t>Sponsor</t>
  </si>
  <si>
    <t>End User</t>
  </si>
  <si>
    <t>Client</t>
  </si>
  <si>
    <t>Projects</t>
  </si>
  <si>
    <t>Team Lead</t>
  </si>
  <si>
    <t>Developer 1</t>
  </si>
  <si>
    <t>Developer 2</t>
  </si>
  <si>
    <t>Tables of Contents</t>
  </si>
  <si>
    <t>Estimates</t>
  </si>
  <si>
    <t>Activity list</t>
  </si>
  <si>
    <t>Size</t>
  </si>
  <si>
    <t>Calculations</t>
  </si>
  <si>
    <t>Stakeholders</t>
  </si>
  <si>
    <t>Worksheet</t>
  </si>
  <si>
    <t>Create a project status based on Project activities</t>
  </si>
  <si>
    <t>Create time and scope estimates based on formulas and historical data</t>
  </si>
  <si>
    <t>BA activity list with sharepoint codes</t>
  </si>
  <si>
    <t>Project size descriptions</t>
  </si>
  <si>
    <t>Various project formulas</t>
  </si>
  <si>
    <t>List of project stakeholders</t>
  </si>
  <si>
    <t>Communication plan</t>
  </si>
  <si>
    <t>Mindmap</t>
  </si>
  <si>
    <t>SWOT analysis</t>
  </si>
  <si>
    <t>References</t>
  </si>
  <si>
    <t>USB</t>
  </si>
  <si>
    <t>Blog</t>
  </si>
  <si>
    <t>locations</t>
  </si>
  <si>
    <t>SkyDrive</t>
  </si>
  <si>
    <t>Google Docs</t>
  </si>
  <si>
    <t>Backup</t>
  </si>
  <si>
    <t>Binder</t>
  </si>
  <si>
    <t>Name</t>
  </si>
  <si>
    <t>BRD_Small_Template</t>
  </si>
  <si>
    <t>BRD Template 1</t>
  </si>
  <si>
    <t>BRD_Simple_Template</t>
  </si>
  <si>
    <t>Word</t>
  </si>
  <si>
    <t>BRD_Template</t>
  </si>
  <si>
    <t>Requirements Tracebility Matrix Template</t>
  </si>
  <si>
    <t>Communication Plan Template 1</t>
  </si>
  <si>
    <t>Communication Plan Template 2</t>
  </si>
  <si>
    <t>lite</t>
  </si>
  <si>
    <t>Business Requirements Document Template</t>
  </si>
  <si>
    <t>Regular</t>
  </si>
  <si>
    <t>Excel</t>
  </si>
  <si>
    <t>Extra</t>
  </si>
  <si>
    <t>WBSCharpro</t>
  </si>
  <si>
    <t>Visio</t>
  </si>
  <si>
    <t>WBS_Template</t>
  </si>
  <si>
    <t>WBS_Visio_Template</t>
  </si>
  <si>
    <t>x</t>
  </si>
  <si>
    <t>Paper</t>
  </si>
  <si>
    <t>RMP Template</t>
  </si>
  <si>
    <t>SWOT Template</t>
  </si>
  <si>
    <t>Status spreadsheet</t>
  </si>
  <si>
    <t>HDD</t>
  </si>
  <si>
    <t>Statement of Work Template</t>
  </si>
  <si>
    <t>Statement of work</t>
  </si>
  <si>
    <t>Share</t>
  </si>
  <si>
    <t>Task List</t>
  </si>
  <si>
    <t>Project Task list</t>
  </si>
  <si>
    <t>Project Deliverables</t>
  </si>
  <si>
    <t>Project Deliveriables document</t>
  </si>
  <si>
    <t>Project use case specification document</t>
  </si>
  <si>
    <t>Project use case specification</t>
  </si>
  <si>
    <t>Format</t>
  </si>
  <si>
    <t>Test Case Template</t>
  </si>
  <si>
    <t xml:space="preserve">Development Plan </t>
  </si>
  <si>
    <t>Development Plan Template</t>
  </si>
  <si>
    <t>External Vendor</t>
  </si>
  <si>
    <t>Business Case Template</t>
  </si>
  <si>
    <t>QP 111 - Design &amp; Development</t>
  </si>
  <si>
    <t>ISO Design &amp; Development Document</t>
  </si>
  <si>
    <t>OPM Checklist</t>
  </si>
  <si>
    <t>Operational Procedure Manual</t>
  </si>
  <si>
    <t>BA Project Checklist template</t>
  </si>
  <si>
    <t xml:space="preserve">Camouflage Software Project Checklist </t>
  </si>
  <si>
    <t>Go-No Go Decision DB Patch Management</t>
  </si>
  <si>
    <t>Decision Document</t>
  </si>
  <si>
    <t>Change Management Template</t>
  </si>
  <si>
    <t>Risk Assessment Template</t>
  </si>
  <si>
    <t>Risk Assessment Document</t>
  </si>
  <si>
    <t>Change Management Document</t>
  </si>
  <si>
    <t>Guidelines document</t>
  </si>
  <si>
    <t>Guidelines Document Template</t>
  </si>
  <si>
    <t>List of project templates and checklists</t>
  </si>
  <si>
    <t>Days (working)</t>
  </si>
  <si>
    <t>Hours per week (working)</t>
  </si>
  <si>
    <t>Actual Hours</t>
  </si>
  <si>
    <t>1 day</t>
  </si>
  <si>
    <t>1 week</t>
  </si>
  <si>
    <t>1 month</t>
  </si>
  <si>
    <t>3 months</t>
  </si>
  <si>
    <t>6 months</t>
  </si>
  <si>
    <t>1 year</t>
  </si>
  <si>
    <t>Other diagrams</t>
  </si>
  <si>
    <t>Other templates</t>
  </si>
  <si>
    <t>Other lists</t>
  </si>
  <si>
    <t>Other checklists</t>
  </si>
  <si>
    <t>Other tasks</t>
  </si>
  <si>
    <t>Other meetings</t>
  </si>
  <si>
    <t>Additional communication</t>
  </si>
  <si>
    <t>7.5 hour</t>
  </si>
  <si>
    <t>Total hours per day</t>
  </si>
  <si>
    <t>Actual work per day</t>
  </si>
  <si>
    <t>1 hour deducted for email, WOT meetings, breaks, etc.</t>
  </si>
  <si>
    <t>Items Created</t>
  </si>
  <si>
    <t>Max Hours (all items)</t>
  </si>
  <si>
    <t xml:space="preserve">Project time: </t>
  </si>
  <si>
    <t>60 days</t>
  </si>
  <si>
    <t>390 hour (Working hours)</t>
  </si>
  <si>
    <t>Note: if you fall behind a little you have the extra hour per day to make up some time.</t>
  </si>
  <si>
    <t>Based on 390 Hours I should remove 7 hours worth of items, request another day, or try and fit everything into the 390 days</t>
  </si>
  <si>
    <t>Months</t>
  </si>
  <si>
    <t>Project 1</t>
  </si>
  <si>
    <t>Project 2</t>
  </si>
  <si>
    <t>Project 3</t>
  </si>
  <si>
    <t>Project 1, Project 2</t>
  </si>
  <si>
    <t>Local</t>
  </si>
  <si>
    <t>Examples:</t>
  </si>
  <si>
    <t>Pert weighted average</t>
  </si>
  <si>
    <t>Best time + (4 x average time) + worst time / 6</t>
  </si>
  <si>
    <t>Project 4</t>
  </si>
  <si>
    <t>ACME Inc.</t>
  </si>
  <si>
    <t>123 ltd.</t>
  </si>
  <si>
    <t>Generic Co.</t>
  </si>
  <si>
    <t>ABC Corp.</t>
  </si>
  <si>
    <t>&lt;&lt;Team Lead&gt;&gt;</t>
  </si>
  <si>
    <t>&lt;&lt;PM&gt;&gt;</t>
  </si>
  <si>
    <t>&lt;&lt;BA&gt;&gt;</t>
  </si>
  <si>
    <t>&lt;&lt;QA Lead&gt;&gt;</t>
  </si>
  <si>
    <t>&lt;&lt;Tester&gt;&gt;</t>
  </si>
  <si>
    <t>&lt;&lt;User&gt;&gt;</t>
  </si>
  <si>
    <t>&lt;&lt;Other&gt;&gt;</t>
  </si>
  <si>
    <t>&lt;&lt;Developer&gt;&gt;</t>
  </si>
  <si>
    <t>&lt;&lt;Sponsor&gt;&gt;</t>
  </si>
  <si>
    <t xml:space="preserve">Enter your project calculations here. </t>
  </si>
  <si>
    <t>Sample activity list with project codes.</t>
  </si>
  <si>
    <t>Record historical information here:</t>
  </si>
  <si>
    <t>Combine items to create a status report</t>
  </si>
  <si>
    <t>Entre time estimates here</t>
  </si>
  <si>
    <t>Create a table of contents for your tooklit.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</si>
</sst>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49" fontId="0" fillId="0" borderId="0" xfId="0" applyNumberFormat="1" applyAlignment="1">
      <alignment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0" fontId="0" fillId="37" borderId="0" xfId="0" applyNumberForma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6.57421875" style="0" bestFit="1" customWidth="1"/>
    <col min="2" max="2" width="61.57421875" style="0" bestFit="1" customWidth="1"/>
  </cols>
  <sheetData>
    <row r="1" ht="12.75">
      <c r="B1" s="24" t="s">
        <v>191</v>
      </c>
    </row>
    <row r="2" spans="1:2" ht="12.75">
      <c r="A2" s="25" t="s">
        <v>197</v>
      </c>
      <c r="B2" s="25" t="s">
        <v>96</v>
      </c>
    </row>
    <row r="3" spans="1:2" ht="12.75">
      <c r="A3" t="s">
        <v>192</v>
      </c>
      <c r="B3" t="s">
        <v>199</v>
      </c>
    </row>
    <row r="4" spans="1:2" ht="12.75">
      <c r="A4" t="s">
        <v>84</v>
      </c>
      <c r="B4" t="s">
        <v>198</v>
      </c>
    </row>
    <row r="5" spans="1:2" ht="12.75">
      <c r="A5" t="s">
        <v>193</v>
      </c>
      <c r="B5" t="s">
        <v>200</v>
      </c>
    </row>
    <row r="6" spans="1:2" ht="12.75">
      <c r="A6" t="s">
        <v>194</v>
      </c>
      <c r="B6" t="s">
        <v>201</v>
      </c>
    </row>
    <row r="7" spans="1:2" ht="12.75">
      <c r="A7" t="s">
        <v>195</v>
      </c>
      <c r="B7" t="s">
        <v>202</v>
      </c>
    </row>
    <row r="8" spans="1:2" ht="12.75">
      <c r="A8" t="s">
        <v>80</v>
      </c>
      <c r="B8" t="s">
        <v>268</v>
      </c>
    </row>
    <row r="9" spans="1:2" ht="12.75">
      <c r="A9" t="s">
        <v>196</v>
      </c>
      <c r="B9" t="s">
        <v>203</v>
      </c>
    </row>
    <row r="14" ht="12.75">
      <c r="B14" t="s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.00390625" style="1" bestFit="1" customWidth="1"/>
    <col min="2" max="2" width="36.8515625" style="1" bestFit="1" customWidth="1"/>
    <col min="3" max="3" width="10.28125" style="1" bestFit="1" customWidth="1"/>
    <col min="4" max="4" width="5.140625" style="1" customWidth="1"/>
    <col min="5" max="5" width="13.7109375" style="1" bestFit="1" customWidth="1"/>
    <col min="6" max="6" width="11.57421875" style="1" bestFit="1" customWidth="1"/>
    <col min="7" max="8" width="9.140625" style="1" customWidth="1"/>
    <col min="9" max="9" width="4.57421875" style="1" customWidth="1"/>
    <col min="10" max="16384" width="9.140625" style="1" customWidth="1"/>
  </cols>
  <sheetData>
    <row r="1" spans="2:12" ht="12.75">
      <c r="B1" s="1" t="s">
        <v>91</v>
      </c>
      <c r="C1" s="1" t="s">
        <v>154</v>
      </c>
      <c r="E1" s="1" t="s">
        <v>89</v>
      </c>
      <c r="F1" s="1" t="s">
        <v>90</v>
      </c>
      <c r="G1" s="1" t="s">
        <v>87</v>
      </c>
      <c r="I1" s="1" t="s">
        <v>93</v>
      </c>
      <c r="L1" s="1" t="s">
        <v>323</v>
      </c>
    </row>
    <row r="2" spans="1:16" ht="12.75">
      <c r="A2" s="1">
        <v>1</v>
      </c>
      <c r="B2" s="2" t="s">
        <v>19</v>
      </c>
      <c r="G2" s="2"/>
      <c r="I2" s="6"/>
      <c r="L2" s="17"/>
      <c r="M2" t="s">
        <v>269</v>
      </c>
      <c r="N2" t="s">
        <v>270</v>
      </c>
      <c r="O2"/>
      <c r="P2" t="s">
        <v>271</v>
      </c>
    </row>
    <row r="3" spans="1:16" ht="12.75">
      <c r="A3" s="1">
        <v>1.1</v>
      </c>
      <c r="B3" s="4" t="s">
        <v>0</v>
      </c>
      <c r="G3" s="2"/>
      <c r="I3" s="6"/>
      <c r="L3" s="20" t="s">
        <v>272</v>
      </c>
      <c r="M3">
        <v>1</v>
      </c>
      <c r="N3">
        <v>6</v>
      </c>
      <c r="O3"/>
      <c r="P3">
        <f>SUM(M3*N3)</f>
        <v>6</v>
      </c>
    </row>
    <row r="4" spans="2:16" ht="12.75">
      <c r="B4" s="1" t="s">
        <v>1</v>
      </c>
      <c r="E4" s="1">
        <v>0</v>
      </c>
      <c r="F4" s="1">
        <v>1</v>
      </c>
      <c r="G4" s="2">
        <v>35</v>
      </c>
      <c r="I4" s="6">
        <f>SUM(E4*F4*G4)</f>
        <v>0</v>
      </c>
      <c r="L4" s="20" t="s">
        <v>273</v>
      </c>
      <c r="M4">
        <v>5</v>
      </c>
      <c r="N4">
        <v>6</v>
      </c>
      <c r="O4"/>
      <c r="P4">
        <f>SUM(M4*N4)</f>
        <v>30</v>
      </c>
    </row>
    <row r="5" spans="2:16" ht="12.75">
      <c r="B5" s="1" t="s">
        <v>2</v>
      </c>
      <c r="E5" s="1">
        <v>0</v>
      </c>
      <c r="F5" s="1">
        <v>1</v>
      </c>
      <c r="G5" s="2">
        <v>7</v>
      </c>
      <c r="I5" s="6">
        <f>SUM(E5*F5*G5)</f>
        <v>0</v>
      </c>
      <c r="L5" s="20" t="s">
        <v>274</v>
      </c>
      <c r="M5">
        <v>20</v>
      </c>
      <c r="N5">
        <v>6</v>
      </c>
      <c r="O5"/>
      <c r="P5">
        <f>SUM(M5*N5)</f>
        <v>120</v>
      </c>
    </row>
    <row r="6" spans="7:16" ht="12.75">
      <c r="G6" s="2"/>
      <c r="I6" s="6"/>
      <c r="L6" s="20" t="s">
        <v>275</v>
      </c>
      <c r="M6">
        <v>60</v>
      </c>
      <c r="N6">
        <v>6</v>
      </c>
      <c r="O6"/>
      <c r="P6">
        <f>SUM(M6*N6)</f>
        <v>360</v>
      </c>
    </row>
    <row r="7" spans="1:16" ht="12.75">
      <c r="A7" s="1">
        <v>1.2</v>
      </c>
      <c r="B7" s="4" t="s">
        <v>3</v>
      </c>
      <c r="G7" s="2"/>
      <c r="I7" s="6"/>
      <c r="L7" s="20" t="s">
        <v>276</v>
      </c>
      <c r="M7">
        <v>120</v>
      </c>
      <c r="N7">
        <v>6</v>
      </c>
      <c r="O7"/>
      <c r="P7">
        <f>SUM(M7*N7)</f>
        <v>720</v>
      </c>
    </row>
    <row r="8" spans="2:16" ht="12.75">
      <c r="B8" s="1" t="s">
        <v>4</v>
      </c>
      <c r="C8" s="1" t="s">
        <v>28</v>
      </c>
      <c r="E8" s="1">
        <v>1</v>
      </c>
      <c r="F8" s="1">
        <v>1</v>
      </c>
      <c r="G8" s="2">
        <v>10</v>
      </c>
      <c r="I8" s="6">
        <f aca="true" t="shared" si="0" ref="I8:I13">SUM(E8*F8*G8)</f>
        <v>10</v>
      </c>
      <c r="L8" s="20" t="s">
        <v>277</v>
      </c>
      <c r="M8">
        <v>240</v>
      </c>
      <c r="N8">
        <v>6</v>
      </c>
      <c r="O8"/>
      <c r="P8">
        <f>SUM(M8*N8)</f>
        <v>1440</v>
      </c>
    </row>
    <row r="9" spans="2:9" ht="12.75">
      <c r="B9" s="1" t="s">
        <v>5</v>
      </c>
      <c r="E9" s="1">
        <v>1</v>
      </c>
      <c r="F9" s="1">
        <v>1</v>
      </c>
      <c r="G9" s="2">
        <v>1</v>
      </c>
      <c r="I9" s="6">
        <f t="shared" si="0"/>
        <v>1</v>
      </c>
    </row>
    <row r="10" spans="2:9" ht="12.75">
      <c r="B10" s="1" t="s">
        <v>6</v>
      </c>
      <c r="C10" s="1" t="s">
        <v>28</v>
      </c>
      <c r="E10" s="1">
        <v>1</v>
      </c>
      <c r="F10" s="1">
        <v>0.5</v>
      </c>
      <c r="G10" s="2">
        <v>21</v>
      </c>
      <c r="I10" s="6">
        <f t="shared" si="0"/>
        <v>10.5</v>
      </c>
    </row>
    <row r="11" spans="2:9" ht="12.75">
      <c r="B11" s="1" t="s">
        <v>7</v>
      </c>
      <c r="C11" s="1" t="s">
        <v>28</v>
      </c>
      <c r="E11" s="1">
        <v>1</v>
      </c>
      <c r="F11" s="1">
        <v>1</v>
      </c>
      <c r="G11" s="2">
        <v>7</v>
      </c>
      <c r="I11" s="6">
        <f t="shared" si="0"/>
        <v>7</v>
      </c>
    </row>
    <row r="12" spans="2:9" ht="12.75">
      <c r="B12" s="1" t="s">
        <v>8</v>
      </c>
      <c r="C12" s="1" t="s">
        <v>28</v>
      </c>
      <c r="E12" s="1">
        <v>0</v>
      </c>
      <c r="F12" s="1">
        <v>1</v>
      </c>
      <c r="G12" s="2">
        <v>0</v>
      </c>
      <c r="I12" s="6">
        <f t="shared" si="0"/>
        <v>0</v>
      </c>
    </row>
    <row r="13" spans="2:9" ht="12.75">
      <c r="B13" s="1" t="s">
        <v>29</v>
      </c>
      <c r="G13" s="2"/>
      <c r="I13" s="6">
        <f t="shared" si="0"/>
        <v>0</v>
      </c>
    </row>
    <row r="14" spans="7:9" ht="12.75">
      <c r="G14" s="2"/>
      <c r="I14" s="6"/>
    </row>
    <row r="15" spans="1:9" ht="12.75">
      <c r="A15" s="1">
        <v>1.3</v>
      </c>
      <c r="B15" s="4" t="s">
        <v>9</v>
      </c>
      <c r="G15" s="2"/>
      <c r="I15" s="6">
        <f aca="true" t="shared" si="1" ref="I15:I25">SUM(E15*F15*G15)</f>
        <v>0</v>
      </c>
    </row>
    <row r="16" spans="2:9" ht="12.75">
      <c r="B16" s="1" t="s">
        <v>79</v>
      </c>
      <c r="E16" s="1">
        <v>1</v>
      </c>
      <c r="F16" s="1">
        <v>1</v>
      </c>
      <c r="G16" s="2">
        <v>2</v>
      </c>
      <c r="I16" s="6">
        <f t="shared" si="1"/>
        <v>2</v>
      </c>
    </row>
    <row r="17" spans="2:9" ht="12.75">
      <c r="B17" s="1" t="s">
        <v>10</v>
      </c>
      <c r="E17" s="1">
        <v>1</v>
      </c>
      <c r="F17" s="1">
        <v>1</v>
      </c>
      <c r="G17" s="2">
        <v>10</v>
      </c>
      <c r="I17" s="6">
        <f t="shared" si="1"/>
        <v>10</v>
      </c>
    </row>
    <row r="18" spans="2:9" ht="12.75">
      <c r="B18" s="1" t="s">
        <v>11</v>
      </c>
      <c r="E18" s="1">
        <v>1</v>
      </c>
      <c r="F18" s="1">
        <v>1</v>
      </c>
      <c r="G18" s="2">
        <v>10</v>
      </c>
      <c r="I18" s="6">
        <f t="shared" si="1"/>
        <v>10</v>
      </c>
    </row>
    <row r="19" spans="2:9" ht="12.75">
      <c r="B19" s="1" t="s">
        <v>12</v>
      </c>
      <c r="C19" s="1" t="s">
        <v>28</v>
      </c>
      <c r="E19" s="1">
        <v>1</v>
      </c>
      <c r="F19" s="1">
        <v>1</v>
      </c>
      <c r="G19" s="2">
        <v>7</v>
      </c>
      <c r="I19" s="6">
        <f t="shared" si="1"/>
        <v>7</v>
      </c>
    </row>
    <row r="20" spans="2:9" ht="12.75">
      <c r="B20" s="1" t="s">
        <v>13</v>
      </c>
      <c r="E20" s="1">
        <v>1</v>
      </c>
      <c r="F20" s="1">
        <v>1</v>
      </c>
      <c r="G20" s="2">
        <v>3.5</v>
      </c>
      <c r="I20" s="6">
        <f t="shared" si="1"/>
        <v>3.5</v>
      </c>
    </row>
    <row r="21" spans="2:9" ht="12.75">
      <c r="B21" s="1" t="s">
        <v>14</v>
      </c>
      <c r="E21" s="1">
        <v>1</v>
      </c>
      <c r="F21" s="1">
        <v>1</v>
      </c>
      <c r="G21" s="2">
        <v>3.5</v>
      </c>
      <c r="I21" s="6">
        <f t="shared" si="1"/>
        <v>3.5</v>
      </c>
    </row>
    <row r="22" spans="2:9" ht="12.75">
      <c r="B22" s="1" t="s">
        <v>15</v>
      </c>
      <c r="E22" s="1">
        <v>1</v>
      </c>
      <c r="F22" s="1">
        <v>1</v>
      </c>
      <c r="G22" s="2">
        <v>7</v>
      </c>
      <c r="I22" s="6">
        <f t="shared" si="1"/>
        <v>7</v>
      </c>
    </row>
    <row r="23" spans="2:9" ht="12.75">
      <c r="B23" s="1" t="s">
        <v>17</v>
      </c>
      <c r="C23" s="1" t="s">
        <v>28</v>
      </c>
      <c r="E23" s="1">
        <v>1</v>
      </c>
      <c r="F23" s="1">
        <v>1</v>
      </c>
      <c r="G23" s="2">
        <v>7</v>
      </c>
      <c r="I23" s="6">
        <f t="shared" si="1"/>
        <v>7</v>
      </c>
    </row>
    <row r="24" spans="2:9" ht="12.75">
      <c r="B24" s="1" t="s">
        <v>16</v>
      </c>
      <c r="C24" s="1" t="s">
        <v>28</v>
      </c>
      <c r="E24" s="1">
        <v>1</v>
      </c>
      <c r="F24" s="1">
        <v>1</v>
      </c>
      <c r="G24" s="2">
        <v>7</v>
      </c>
      <c r="I24" s="6">
        <f t="shared" si="1"/>
        <v>7</v>
      </c>
    </row>
    <row r="25" spans="2:9" ht="12.75">
      <c r="B25" s="1" t="s">
        <v>18</v>
      </c>
      <c r="C25" s="1" t="s">
        <v>28</v>
      </c>
      <c r="E25" s="1">
        <v>1</v>
      </c>
      <c r="F25" s="1">
        <v>1</v>
      </c>
      <c r="G25" s="2">
        <v>7</v>
      </c>
      <c r="I25" s="6">
        <f t="shared" si="1"/>
        <v>7</v>
      </c>
    </row>
    <row r="26" spans="7:9" ht="12.75">
      <c r="G26" s="2"/>
      <c r="I26" s="6"/>
    </row>
    <row r="27" spans="1:9" ht="12.75">
      <c r="A27" s="1">
        <v>2</v>
      </c>
      <c r="B27" s="2" t="s">
        <v>20</v>
      </c>
      <c r="G27" s="2"/>
      <c r="I27" s="6">
        <f aca="true" t="shared" si="2" ref="I27:I45">SUM(E27*F27*G27)</f>
        <v>0</v>
      </c>
    </row>
    <row r="28" spans="1:9" ht="12.75">
      <c r="A28" s="1">
        <v>2.1</v>
      </c>
      <c r="B28" s="4" t="s">
        <v>21</v>
      </c>
      <c r="G28" s="2"/>
      <c r="I28" s="6">
        <f t="shared" si="2"/>
        <v>0</v>
      </c>
    </row>
    <row r="29" spans="2:9" ht="12.75">
      <c r="B29" s="1" t="s">
        <v>22</v>
      </c>
      <c r="E29" s="1">
        <v>1</v>
      </c>
      <c r="F29" s="1">
        <v>1</v>
      </c>
      <c r="G29" s="2">
        <v>0.5</v>
      </c>
      <c r="I29" s="6">
        <f t="shared" si="2"/>
        <v>0.5</v>
      </c>
    </row>
    <row r="30" spans="2:9" ht="12.75">
      <c r="B30" s="1" t="s">
        <v>23</v>
      </c>
      <c r="E30" s="1">
        <v>1</v>
      </c>
      <c r="F30" s="1">
        <v>1</v>
      </c>
      <c r="G30" s="2">
        <v>2</v>
      </c>
      <c r="I30" s="6">
        <f t="shared" si="2"/>
        <v>2</v>
      </c>
    </row>
    <row r="31" spans="2:9" ht="12.75">
      <c r="B31" s="1" t="s">
        <v>24</v>
      </c>
      <c r="E31" s="1">
        <v>1</v>
      </c>
      <c r="F31" s="1">
        <v>1</v>
      </c>
      <c r="G31" s="2">
        <v>3</v>
      </c>
      <c r="I31" s="6">
        <f t="shared" si="2"/>
        <v>3</v>
      </c>
    </row>
    <row r="32" spans="2:9" ht="12.75">
      <c r="B32" s="1" t="s">
        <v>25</v>
      </c>
      <c r="E32" s="1">
        <v>1</v>
      </c>
      <c r="F32" s="1">
        <v>1</v>
      </c>
      <c r="G32" s="2">
        <v>21</v>
      </c>
      <c r="I32" s="6">
        <f t="shared" si="2"/>
        <v>21</v>
      </c>
    </row>
    <row r="33" spans="2:9" ht="12.75">
      <c r="B33" s="1" t="s">
        <v>94</v>
      </c>
      <c r="E33" s="1">
        <v>1</v>
      </c>
      <c r="F33" s="1">
        <v>1</v>
      </c>
      <c r="G33" s="2">
        <v>70</v>
      </c>
      <c r="I33" s="6">
        <f t="shared" si="2"/>
        <v>70</v>
      </c>
    </row>
    <row r="34" spans="2:9" ht="12.75">
      <c r="B34" s="1" t="s">
        <v>26</v>
      </c>
      <c r="E34" s="1">
        <v>1</v>
      </c>
      <c r="F34" s="1">
        <v>1</v>
      </c>
      <c r="G34" s="2">
        <v>7</v>
      </c>
      <c r="I34" s="6">
        <f t="shared" si="2"/>
        <v>7</v>
      </c>
    </row>
    <row r="35" spans="2:9" ht="12.75">
      <c r="B35" s="1" t="s">
        <v>149</v>
      </c>
      <c r="C35" s="1" t="s">
        <v>28</v>
      </c>
      <c r="E35" s="1">
        <v>1</v>
      </c>
      <c r="F35" s="1">
        <v>1</v>
      </c>
      <c r="G35" s="2">
        <v>7</v>
      </c>
      <c r="I35" s="6">
        <f t="shared" si="2"/>
        <v>7</v>
      </c>
    </row>
    <row r="36" spans="2:9" ht="12.75">
      <c r="B36" s="1" t="s">
        <v>30</v>
      </c>
      <c r="E36" s="1">
        <v>1</v>
      </c>
      <c r="F36" s="1">
        <v>1</v>
      </c>
      <c r="G36" s="2">
        <v>14</v>
      </c>
      <c r="I36" s="6">
        <f t="shared" si="2"/>
        <v>14</v>
      </c>
    </row>
    <row r="37" spans="2:9" ht="12.75">
      <c r="B37" s="1" t="s">
        <v>148</v>
      </c>
      <c r="E37" s="1">
        <v>1</v>
      </c>
      <c r="F37" s="1">
        <v>1</v>
      </c>
      <c r="G37" s="2">
        <v>2</v>
      </c>
      <c r="I37" s="6">
        <f t="shared" si="2"/>
        <v>2</v>
      </c>
    </row>
    <row r="38" spans="2:9" ht="12.75">
      <c r="B38" s="1" t="s">
        <v>150</v>
      </c>
      <c r="C38" s="1" t="s">
        <v>28</v>
      </c>
      <c r="E38" s="1">
        <v>1</v>
      </c>
      <c r="F38" s="1">
        <v>1</v>
      </c>
      <c r="G38" s="2">
        <v>21</v>
      </c>
      <c r="I38" s="6">
        <f t="shared" si="2"/>
        <v>21</v>
      </c>
    </row>
    <row r="39" spans="2:9" ht="12.75">
      <c r="B39" s="1" t="s">
        <v>151</v>
      </c>
      <c r="E39" s="1">
        <v>1</v>
      </c>
      <c r="F39" s="1">
        <v>1</v>
      </c>
      <c r="G39" s="2">
        <v>2</v>
      </c>
      <c r="I39" s="6">
        <f t="shared" si="2"/>
        <v>2</v>
      </c>
    </row>
    <row r="40" spans="2:9" ht="12.75">
      <c r="B40" s="1" t="s">
        <v>34</v>
      </c>
      <c r="E40" s="1">
        <v>1</v>
      </c>
      <c r="F40" s="1">
        <v>1</v>
      </c>
      <c r="G40" s="2">
        <v>7</v>
      </c>
      <c r="I40" s="6">
        <f t="shared" si="2"/>
        <v>7</v>
      </c>
    </row>
    <row r="41" spans="2:9" ht="12.75">
      <c r="B41" s="1" t="s">
        <v>35</v>
      </c>
      <c r="E41" s="1">
        <v>1</v>
      </c>
      <c r="F41" s="1">
        <v>1</v>
      </c>
      <c r="G41" s="2">
        <v>2</v>
      </c>
      <c r="I41" s="6">
        <f t="shared" si="2"/>
        <v>2</v>
      </c>
    </row>
    <row r="42" spans="2:9" ht="12.75">
      <c r="B42" s="1" t="s">
        <v>36</v>
      </c>
      <c r="E42" s="1">
        <v>1</v>
      </c>
      <c r="F42" s="1">
        <v>1</v>
      </c>
      <c r="G42" s="2">
        <v>1</v>
      </c>
      <c r="I42" s="6">
        <f t="shared" si="2"/>
        <v>1</v>
      </c>
    </row>
    <row r="43" spans="2:9" ht="12.75">
      <c r="B43" s="1" t="s">
        <v>37</v>
      </c>
      <c r="E43" s="1">
        <v>1</v>
      </c>
      <c r="F43" s="1">
        <v>1</v>
      </c>
      <c r="G43" s="2">
        <v>0.5</v>
      </c>
      <c r="I43" s="6">
        <f t="shared" si="2"/>
        <v>0.5</v>
      </c>
    </row>
    <row r="44" spans="2:9" ht="12.75">
      <c r="B44" s="1" t="s">
        <v>38</v>
      </c>
      <c r="E44" s="1">
        <v>1</v>
      </c>
      <c r="F44" s="1">
        <v>1</v>
      </c>
      <c r="G44" s="2">
        <v>2</v>
      </c>
      <c r="I44" s="6">
        <f t="shared" si="2"/>
        <v>2</v>
      </c>
    </row>
    <row r="45" spans="2:9" ht="12.75">
      <c r="B45" s="1" t="s">
        <v>39</v>
      </c>
      <c r="E45" s="1">
        <v>1</v>
      </c>
      <c r="F45" s="1">
        <v>1</v>
      </c>
      <c r="G45" s="2">
        <v>1</v>
      </c>
      <c r="I45" s="6">
        <f t="shared" si="2"/>
        <v>1</v>
      </c>
    </row>
    <row r="46" spans="7:9" ht="12.75">
      <c r="G46" s="2"/>
      <c r="I46" s="6"/>
    </row>
    <row r="47" spans="1:9" ht="12.75">
      <c r="A47" s="1">
        <v>2.2</v>
      </c>
      <c r="B47" s="4" t="s">
        <v>40</v>
      </c>
      <c r="G47" s="2"/>
      <c r="I47" s="6">
        <f aca="true" t="shared" si="3" ref="I47:I55">SUM(E47*F47*G47)</f>
        <v>0</v>
      </c>
    </row>
    <row r="48" spans="2:9" ht="12.75">
      <c r="B48" s="1" t="s">
        <v>152</v>
      </c>
      <c r="E48" s="1">
        <v>0</v>
      </c>
      <c r="F48" s="1">
        <v>1</v>
      </c>
      <c r="G48" s="2">
        <v>21</v>
      </c>
      <c r="I48" s="6">
        <f t="shared" si="3"/>
        <v>0</v>
      </c>
    </row>
    <row r="49" spans="2:9" ht="12.75">
      <c r="B49" s="1" t="s">
        <v>42</v>
      </c>
      <c r="E49" s="1">
        <v>0</v>
      </c>
      <c r="F49" s="1">
        <v>1</v>
      </c>
      <c r="G49" s="2">
        <v>3</v>
      </c>
      <c r="I49" s="6">
        <f t="shared" si="3"/>
        <v>0</v>
      </c>
    </row>
    <row r="50" spans="2:9" ht="12.75">
      <c r="B50" s="1" t="s">
        <v>43</v>
      </c>
      <c r="E50" s="1">
        <v>1</v>
      </c>
      <c r="F50" s="1">
        <v>1</v>
      </c>
      <c r="G50" s="2">
        <v>1</v>
      </c>
      <c r="I50" s="6">
        <f t="shared" si="3"/>
        <v>1</v>
      </c>
    </row>
    <row r="51" spans="2:9" ht="12.75">
      <c r="B51" s="1" t="s">
        <v>44</v>
      </c>
      <c r="E51" s="1">
        <v>1</v>
      </c>
      <c r="F51" s="1">
        <v>1</v>
      </c>
      <c r="G51" s="2">
        <v>0.5</v>
      </c>
      <c r="I51" s="6">
        <f t="shared" si="3"/>
        <v>0.5</v>
      </c>
    </row>
    <row r="52" spans="2:9" ht="12.75">
      <c r="B52" s="1" t="s">
        <v>45</v>
      </c>
      <c r="E52" s="1">
        <v>1</v>
      </c>
      <c r="F52" s="1">
        <v>1</v>
      </c>
      <c r="G52" s="2">
        <v>2</v>
      </c>
      <c r="I52" s="6">
        <f t="shared" si="3"/>
        <v>2</v>
      </c>
    </row>
    <row r="53" spans="2:9" ht="12.75">
      <c r="B53" s="1" t="s">
        <v>46</v>
      </c>
      <c r="E53" s="1">
        <v>1</v>
      </c>
      <c r="F53" s="1">
        <v>1</v>
      </c>
      <c r="G53" s="2">
        <v>2</v>
      </c>
      <c r="I53" s="6">
        <f t="shared" si="3"/>
        <v>2</v>
      </c>
    </row>
    <row r="54" spans="2:9" ht="12.75">
      <c r="B54" s="1" t="s">
        <v>47</v>
      </c>
      <c r="E54" s="1">
        <v>1</v>
      </c>
      <c r="F54" s="1">
        <v>1</v>
      </c>
      <c r="G54" s="2">
        <v>0.5</v>
      </c>
      <c r="I54" s="6">
        <f t="shared" si="3"/>
        <v>0.5</v>
      </c>
    </row>
    <row r="55" spans="2:9" ht="12.75">
      <c r="B55" s="1" t="s">
        <v>48</v>
      </c>
      <c r="E55" s="1">
        <v>0</v>
      </c>
      <c r="F55" s="1">
        <v>1</v>
      </c>
      <c r="G55" s="2">
        <v>1</v>
      </c>
      <c r="I55" s="6">
        <f t="shared" si="3"/>
        <v>0</v>
      </c>
    </row>
    <row r="56" spans="7:9" ht="12.75">
      <c r="G56" s="2"/>
      <c r="I56" s="6"/>
    </row>
    <row r="57" spans="1:9" ht="12.75">
      <c r="A57" s="1">
        <v>2.3</v>
      </c>
      <c r="B57" s="4" t="s">
        <v>50</v>
      </c>
      <c r="G57" s="2"/>
      <c r="I57" s="6">
        <f aca="true" t="shared" si="4" ref="I57:I67">SUM(E57*F57*G57)</f>
        <v>0</v>
      </c>
    </row>
    <row r="58" spans="2:9" ht="12.75">
      <c r="B58" s="1" t="s">
        <v>49</v>
      </c>
      <c r="E58" s="1">
        <v>0</v>
      </c>
      <c r="F58" s="1">
        <v>1</v>
      </c>
      <c r="G58" s="2">
        <v>200</v>
      </c>
      <c r="I58" s="6">
        <f t="shared" si="4"/>
        <v>0</v>
      </c>
    </row>
    <row r="59" spans="2:9" ht="12.75">
      <c r="B59" s="1" t="s">
        <v>51</v>
      </c>
      <c r="E59" s="1">
        <v>0</v>
      </c>
      <c r="F59" s="1">
        <v>1</v>
      </c>
      <c r="G59" s="2">
        <v>2</v>
      </c>
      <c r="I59" s="6">
        <f t="shared" si="4"/>
        <v>0</v>
      </c>
    </row>
    <row r="60" spans="2:9" ht="12.75">
      <c r="B60" s="1" t="s">
        <v>54</v>
      </c>
      <c r="E60" s="1">
        <v>0</v>
      </c>
      <c r="F60" s="1">
        <v>1</v>
      </c>
      <c r="G60" s="2">
        <v>1</v>
      </c>
      <c r="I60" s="6">
        <f t="shared" si="4"/>
        <v>0</v>
      </c>
    </row>
    <row r="61" spans="2:9" ht="12.75">
      <c r="B61" s="1" t="s">
        <v>52</v>
      </c>
      <c r="E61" s="1">
        <v>0</v>
      </c>
      <c r="F61" s="1">
        <v>1</v>
      </c>
      <c r="G61" s="2">
        <v>50</v>
      </c>
      <c r="I61" s="6">
        <f t="shared" si="4"/>
        <v>0</v>
      </c>
    </row>
    <row r="62" spans="2:9" ht="12.75">
      <c r="B62" s="1" t="s">
        <v>53</v>
      </c>
      <c r="E62" s="1">
        <v>0</v>
      </c>
      <c r="F62" s="1">
        <v>1</v>
      </c>
      <c r="G62" s="2">
        <v>21</v>
      </c>
      <c r="I62" s="6">
        <f t="shared" si="4"/>
        <v>0</v>
      </c>
    </row>
    <row r="63" spans="2:9" ht="12.75">
      <c r="B63" s="1" t="s">
        <v>55</v>
      </c>
      <c r="E63" s="1">
        <v>1</v>
      </c>
      <c r="F63" s="1">
        <v>1</v>
      </c>
      <c r="G63" s="2">
        <v>2</v>
      </c>
      <c r="I63" s="6">
        <f t="shared" si="4"/>
        <v>2</v>
      </c>
    </row>
    <row r="64" spans="2:9" ht="12.75">
      <c r="B64" s="1" t="s">
        <v>56</v>
      </c>
      <c r="E64" s="1">
        <v>1</v>
      </c>
      <c r="F64" s="1">
        <v>1</v>
      </c>
      <c r="G64" s="2">
        <v>2</v>
      </c>
      <c r="I64" s="6">
        <f t="shared" si="4"/>
        <v>2</v>
      </c>
    </row>
    <row r="65" spans="2:9" ht="12.75">
      <c r="B65" s="1" t="s">
        <v>57</v>
      </c>
      <c r="E65" s="1">
        <v>0</v>
      </c>
      <c r="F65" s="1">
        <v>1</v>
      </c>
      <c r="G65" s="2">
        <v>14</v>
      </c>
      <c r="I65" s="6">
        <f t="shared" si="4"/>
        <v>0</v>
      </c>
    </row>
    <row r="66" spans="2:9" ht="12.75">
      <c r="B66" s="1" t="s">
        <v>39</v>
      </c>
      <c r="E66" s="1">
        <v>1</v>
      </c>
      <c r="F66" s="1">
        <v>1</v>
      </c>
      <c r="G66" s="2">
        <v>1</v>
      </c>
      <c r="I66" s="6">
        <f t="shared" si="4"/>
        <v>1</v>
      </c>
    </row>
    <row r="67" spans="2:9" ht="12.75">
      <c r="B67" s="1" t="s">
        <v>58</v>
      </c>
      <c r="E67" s="1">
        <v>1</v>
      </c>
      <c r="F67" s="1">
        <v>1</v>
      </c>
      <c r="G67" s="2">
        <v>2</v>
      </c>
      <c r="I67" s="6">
        <f t="shared" si="4"/>
        <v>2</v>
      </c>
    </row>
    <row r="68" spans="7:9" ht="12.75">
      <c r="G68" s="2"/>
      <c r="I68" s="6"/>
    </row>
    <row r="69" spans="1:9" ht="12.75">
      <c r="A69" s="1">
        <v>2.4</v>
      </c>
      <c r="B69" s="4" t="s">
        <v>59</v>
      </c>
      <c r="G69" s="2"/>
      <c r="I69" s="6">
        <f aca="true" t="shared" si="5" ref="I69:I77">SUM(E69*F69*G69)</f>
        <v>0</v>
      </c>
    </row>
    <row r="70" spans="2:9" ht="12.75">
      <c r="B70" s="1" t="s">
        <v>60</v>
      </c>
      <c r="C70" s="1" t="s">
        <v>28</v>
      </c>
      <c r="E70" s="1">
        <v>1</v>
      </c>
      <c r="F70" s="1">
        <v>1</v>
      </c>
      <c r="G70" s="2">
        <v>14</v>
      </c>
      <c r="I70" s="6">
        <f t="shared" si="5"/>
        <v>14</v>
      </c>
    </row>
    <row r="71" spans="2:9" ht="12.75">
      <c r="B71" s="1" t="s">
        <v>61</v>
      </c>
      <c r="C71" s="1" t="s">
        <v>28</v>
      </c>
      <c r="E71" s="1">
        <v>0</v>
      </c>
      <c r="F71" s="1">
        <v>1</v>
      </c>
      <c r="G71" s="2">
        <v>14</v>
      </c>
      <c r="I71" s="6">
        <f t="shared" si="5"/>
        <v>0</v>
      </c>
    </row>
    <row r="72" spans="2:9" ht="12.75">
      <c r="B72" s="1" t="s">
        <v>62</v>
      </c>
      <c r="E72" s="1">
        <v>1</v>
      </c>
      <c r="F72" s="1">
        <v>1</v>
      </c>
      <c r="G72" s="2">
        <v>14</v>
      </c>
      <c r="I72" s="6">
        <f t="shared" si="5"/>
        <v>14</v>
      </c>
    </row>
    <row r="73" spans="2:9" ht="12.75">
      <c r="B73" s="1" t="s">
        <v>63</v>
      </c>
      <c r="E73" s="1">
        <v>0</v>
      </c>
      <c r="F73" s="1">
        <v>1</v>
      </c>
      <c r="G73" s="2">
        <v>35</v>
      </c>
      <c r="I73" s="6">
        <f t="shared" si="5"/>
        <v>0</v>
      </c>
    </row>
    <row r="74" spans="2:9" ht="12.75">
      <c r="B74" s="1" t="s">
        <v>64</v>
      </c>
      <c r="E74" s="1">
        <v>0</v>
      </c>
      <c r="F74" s="1">
        <v>1</v>
      </c>
      <c r="G74" s="2">
        <v>35</v>
      </c>
      <c r="I74" s="6">
        <f t="shared" si="5"/>
        <v>0</v>
      </c>
    </row>
    <row r="75" spans="2:9" ht="12.75">
      <c r="B75" s="1" t="s">
        <v>65</v>
      </c>
      <c r="E75" s="1">
        <v>1</v>
      </c>
      <c r="F75" s="1">
        <v>1</v>
      </c>
      <c r="G75" s="2">
        <v>14</v>
      </c>
      <c r="I75" s="6">
        <f t="shared" si="5"/>
        <v>14</v>
      </c>
    </row>
    <row r="76" spans="2:9" ht="12.75">
      <c r="B76" s="1" t="s">
        <v>66</v>
      </c>
      <c r="E76" s="1">
        <v>1</v>
      </c>
      <c r="F76" s="1">
        <v>1</v>
      </c>
      <c r="G76" s="2">
        <v>2</v>
      </c>
      <c r="I76" s="6">
        <f t="shared" si="5"/>
        <v>2</v>
      </c>
    </row>
    <row r="77" spans="2:9" ht="12.75">
      <c r="B77" s="1" t="s">
        <v>67</v>
      </c>
      <c r="E77" s="1">
        <v>1</v>
      </c>
      <c r="F77" s="1">
        <v>1</v>
      </c>
      <c r="G77" s="2">
        <v>2</v>
      </c>
      <c r="I77" s="6">
        <f t="shared" si="5"/>
        <v>2</v>
      </c>
    </row>
    <row r="78" spans="7:9" ht="12.75">
      <c r="G78" s="2"/>
      <c r="I78" s="6"/>
    </row>
    <row r="79" spans="1:9" ht="12.75">
      <c r="A79" s="1">
        <v>2.5</v>
      </c>
      <c r="B79" s="4" t="s">
        <v>68</v>
      </c>
      <c r="G79" s="2"/>
      <c r="I79" s="6">
        <f>SUM(E79*F79*G79)</f>
        <v>0</v>
      </c>
    </row>
    <row r="80" spans="2:9" ht="12.75">
      <c r="B80" s="1" t="s">
        <v>69</v>
      </c>
      <c r="E80" s="1">
        <v>0</v>
      </c>
      <c r="F80" s="1">
        <v>1</v>
      </c>
      <c r="G80" s="2">
        <v>200</v>
      </c>
      <c r="I80" s="6">
        <f>SUM(E80*F80*G80)</f>
        <v>0</v>
      </c>
    </row>
    <row r="81" spans="2:9" ht="12.75">
      <c r="B81" s="1" t="s">
        <v>70</v>
      </c>
      <c r="E81" s="1">
        <v>0</v>
      </c>
      <c r="F81" s="1">
        <v>1</v>
      </c>
      <c r="G81" s="2">
        <v>30</v>
      </c>
      <c r="I81" s="6">
        <f>SUM(E81*F81*G81)</f>
        <v>0</v>
      </c>
    </row>
    <row r="82" spans="7:9" ht="12.75">
      <c r="G82" s="2"/>
      <c r="I82" s="6"/>
    </row>
    <row r="83" spans="1:9" ht="12.75">
      <c r="A83" s="1">
        <v>3</v>
      </c>
      <c r="B83" s="2" t="s">
        <v>71</v>
      </c>
      <c r="G83" s="2"/>
      <c r="I83" s="6">
        <f>SUM(E83*F83*G83)</f>
        <v>0</v>
      </c>
    </row>
    <row r="84" spans="1:9" ht="12.75">
      <c r="A84" s="1">
        <v>3.1</v>
      </c>
      <c r="B84" s="4" t="s">
        <v>72</v>
      </c>
      <c r="G84" s="2"/>
      <c r="I84" s="6">
        <f>SUM(E84*F84*G84)</f>
        <v>0</v>
      </c>
    </row>
    <row r="85" spans="2:9" ht="12.75">
      <c r="B85" s="1" t="s">
        <v>73</v>
      </c>
      <c r="E85" s="1">
        <v>0</v>
      </c>
      <c r="F85" s="1">
        <v>1</v>
      </c>
      <c r="G85" s="2">
        <v>100</v>
      </c>
      <c r="I85" s="6">
        <f>SUM(E85*F85*G85)</f>
        <v>0</v>
      </c>
    </row>
    <row r="86" spans="2:9" ht="12.75">
      <c r="B86" s="1" t="s">
        <v>74</v>
      </c>
      <c r="E86" s="1">
        <v>0</v>
      </c>
      <c r="G86" s="2">
        <v>14</v>
      </c>
      <c r="I86" s="6">
        <f>SUM(E86*F86*G86)</f>
        <v>0</v>
      </c>
    </row>
    <row r="87" spans="7:9" ht="12.75">
      <c r="G87" s="2"/>
      <c r="I87" s="6"/>
    </row>
    <row r="88" spans="1:9" ht="12.75">
      <c r="A88" s="1">
        <v>3.2</v>
      </c>
      <c r="B88" s="4" t="s">
        <v>75</v>
      </c>
      <c r="G88" s="2"/>
      <c r="I88" s="6">
        <f>SUM(E88*F88*G88)</f>
        <v>0</v>
      </c>
    </row>
    <row r="89" spans="2:9" ht="12.75">
      <c r="B89" s="1" t="s">
        <v>76</v>
      </c>
      <c r="E89" s="1">
        <v>0</v>
      </c>
      <c r="F89" s="1">
        <v>1</v>
      </c>
      <c r="G89" s="2">
        <v>21</v>
      </c>
      <c r="I89" s="6">
        <f>SUM(E89*F89*G89)</f>
        <v>0</v>
      </c>
    </row>
    <row r="90" spans="2:9" ht="12.75">
      <c r="B90" s="1" t="s">
        <v>77</v>
      </c>
      <c r="E90" s="1">
        <v>0</v>
      </c>
      <c r="G90" s="2">
        <v>21</v>
      </c>
      <c r="I90" s="6">
        <f>SUM(E90*F90*G90)</f>
        <v>0</v>
      </c>
    </row>
    <row r="91" spans="2:9" ht="12.75">
      <c r="B91" s="1" t="s">
        <v>78</v>
      </c>
      <c r="E91" s="1">
        <v>0</v>
      </c>
      <c r="F91" s="1">
        <v>1</v>
      </c>
      <c r="G91" s="2">
        <v>500</v>
      </c>
      <c r="I91" s="6">
        <f>SUM(E91*F91*G91)</f>
        <v>0</v>
      </c>
    </row>
    <row r="92" spans="7:9" ht="12.75">
      <c r="G92" s="2"/>
      <c r="I92" s="6"/>
    </row>
    <row r="93" spans="2:9" ht="12.75">
      <c r="B93" s="4" t="s">
        <v>86</v>
      </c>
      <c r="G93" s="2"/>
      <c r="I93" s="6">
        <f aca="true" t="shared" si="6" ref="I93:I99">SUM(E93*F93*G93)</f>
        <v>0</v>
      </c>
    </row>
    <row r="94" spans="2:9" ht="12.75">
      <c r="B94" s="1" t="s">
        <v>80</v>
      </c>
      <c r="E94" s="1">
        <v>1</v>
      </c>
      <c r="F94" s="1">
        <v>1</v>
      </c>
      <c r="G94" s="2">
        <v>21</v>
      </c>
      <c r="I94" s="6">
        <f t="shared" si="6"/>
        <v>21</v>
      </c>
    </row>
    <row r="95" spans="2:9" ht="12.75">
      <c r="B95" s="1" t="s">
        <v>81</v>
      </c>
      <c r="E95" s="1">
        <v>1</v>
      </c>
      <c r="F95" s="1">
        <v>1</v>
      </c>
      <c r="G95" s="2">
        <v>7</v>
      </c>
      <c r="I95" s="6">
        <f t="shared" si="6"/>
        <v>7</v>
      </c>
    </row>
    <row r="96" spans="2:9" ht="12.75">
      <c r="B96" s="1" t="s">
        <v>82</v>
      </c>
      <c r="E96" s="1">
        <v>1</v>
      </c>
      <c r="F96" s="1">
        <v>1</v>
      </c>
      <c r="G96" s="2">
        <v>14</v>
      </c>
      <c r="I96" s="6">
        <f t="shared" si="6"/>
        <v>14</v>
      </c>
    </row>
    <row r="97" spans="2:9" ht="12.75">
      <c r="B97" s="1" t="s">
        <v>83</v>
      </c>
      <c r="E97" s="1">
        <v>1</v>
      </c>
      <c r="F97" s="1">
        <v>1</v>
      </c>
      <c r="G97" s="2">
        <v>14</v>
      </c>
      <c r="I97" s="6">
        <f t="shared" si="6"/>
        <v>14</v>
      </c>
    </row>
    <row r="98" spans="2:9" ht="12.75">
      <c r="B98" s="1" t="s">
        <v>84</v>
      </c>
      <c r="E98" s="1">
        <v>1</v>
      </c>
      <c r="F98" s="1">
        <v>1</v>
      </c>
      <c r="G98" s="2">
        <v>5</v>
      </c>
      <c r="I98" s="6">
        <f t="shared" si="6"/>
        <v>5</v>
      </c>
    </row>
    <row r="99" spans="2:9" ht="12.75">
      <c r="B99" s="1" t="s">
        <v>85</v>
      </c>
      <c r="E99" s="1">
        <v>1</v>
      </c>
      <c r="F99" s="1">
        <v>1</v>
      </c>
      <c r="G99" s="2">
        <v>21</v>
      </c>
      <c r="I99" s="6">
        <f t="shared" si="6"/>
        <v>21</v>
      </c>
    </row>
    <row r="100" spans="3:9" ht="12.75">
      <c r="C100" s="1" t="s">
        <v>289</v>
      </c>
      <c r="E100" s="1" t="s">
        <v>92</v>
      </c>
      <c r="G100" s="1" t="s">
        <v>290</v>
      </c>
      <c r="I100" s="6"/>
    </row>
    <row r="101" spans="3:9" ht="12.75">
      <c r="C101" s="1">
        <f>SUM(E4:E99)</f>
        <v>51</v>
      </c>
      <c r="E101" s="10">
        <f>SUM(I2:I100)</f>
        <v>396.5</v>
      </c>
      <c r="F101" s="6"/>
      <c r="G101" s="10">
        <f>SUM(G2:G100)</f>
        <v>1732</v>
      </c>
      <c r="H101" s="1" t="s">
        <v>88</v>
      </c>
      <c r="I101" s="10">
        <f>SUM(I2:I100)</f>
        <v>396.5</v>
      </c>
    </row>
    <row r="102" spans="12:14" ht="12.75">
      <c r="L102" s="1" t="s">
        <v>286</v>
      </c>
      <c r="N102" s="1" t="s">
        <v>285</v>
      </c>
    </row>
    <row r="103" spans="12:15" ht="12.75">
      <c r="L103" s="1" t="s">
        <v>287</v>
      </c>
      <c r="N103" s="1">
        <v>6.5</v>
      </c>
      <c r="O103" s="1" t="s">
        <v>288</v>
      </c>
    </row>
    <row r="104" spans="12:15" ht="12.75">
      <c r="L104" s="1" t="s">
        <v>291</v>
      </c>
      <c r="N104" s="1" t="s">
        <v>292</v>
      </c>
      <c r="O104" s="1" t="s">
        <v>293</v>
      </c>
    </row>
    <row r="105" ht="12.75">
      <c r="L105" s="1" t="s">
        <v>295</v>
      </c>
    </row>
    <row r="110" ht="12.75">
      <c r="L110" s="1" t="s">
        <v>294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82">
      <selection activeCell="B1" sqref="B1"/>
    </sheetView>
  </sheetViews>
  <sheetFormatPr defaultColWidth="9.140625" defaultRowHeight="12.75"/>
  <cols>
    <col min="1" max="1" width="4.00390625" style="1" bestFit="1" customWidth="1"/>
    <col min="2" max="2" width="36.8515625" style="1" bestFit="1" customWidth="1"/>
    <col min="3" max="3" width="9.8515625" style="1" bestFit="1" customWidth="1"/>
    <col min="4" max="4" width="5.140625" style="1" customWidth="1"/>
    <col min="5" max="5" width="12.00390625" style="1" bestFit="1" customWidth="1"/>
    <col min="6" max="6" width="5.7109375" style="1" bestFit="1" customWidth="1"/>
    <col min="7" max="7" width="11.57421875" style="1" bestFit="1" customWidth="1"/>
    <col min="8" max="8" width="5.00390625" style="1" bestFit="1" customWidth="1"/>
    <col min="9" max="9" width="5.8515625" style="1" bestFit="1" customWidth="1"/>
    <col min="10" max="10" width="11.57421875" style="1" bestFit="1" customWidth="1"/>
    <col min="11" max="11" width="9.140625" style="1" customWidth="1"/>
    <col min="12" max="12" width="5.00390625" style="1" bestFit="1" customWidth="1"/>
    <col min="13" max="13" width="9.140625" style="1" customWidth="1"/>
    <col min="14" max="14" width="5.140625" style="1" customWidth="1"/>
    <col min="15" max="16384" width="9.140625" style="1" customWidth="1"/>
  </cols>
  <sheetData>
    <row r="1" ht="12.75">
      <c r="B1" s="1" t="s">
        <v>322</v>
      </c>
    </row>
    <row r="2" spans="2:12" ht="12.75">
      <c r="B2" s="1" t="s">
        <v>91</v>
      </c>
      <c r="C2" s="1" t="s">
        <v>154</v>
      </c>
      <c r="D2" s="1" t="s">
        <v>89</v>
      </c>
      <c r="E2" s="1" t="s">
        <v>125</v>
      </c>
      <c r="F2" s="1" t="s">
        <v>129</v>
      </c>
      <c r="G2" s="1" t="s">
        <v>128</v>
      </c>
      <c r="H2" s="1" t="s">
        <v>127</v>
      </c>
      <c r="I2" s="1" t="s">
        <v>130</v>
      </c>
      <c r="J2" s="1" t="s">
        <v>90</v>
      </c>
      <c r="K2" s="1" t="s">
        <v>87</v>
      </c>
      <c r="L2" s="1" t="s">
        <v>93</v>
      </c>
    </row>
    <row r="3" spans="1:11" ht="12.75">
      <c r="A3" s="1">
        <v>1</v>
      </c>
      <c r="B3" s="2" t="s">
        <v>19</v>
      </c>
      <c r="H3" s="3"/>
      <c r="K3" s="12"/>
    </row>
    <row r="4" spans="1:11" ht="12.75">
      <c r="A4" s="1">
        <v>1.1</v>
      </c>
      <c r="B4" s="4" t="s">
        <v>0</v>
      </c>
      <c r="E4" s="5">
        <f>SUM(H5:H6)</f>
        <v>0</v>
      </c>
      <c r="F4" s="5">
        <f>SUM(F5:F6)</f>
        <v>100</v>
      </c>
      <c r="G4" s="5">
        <f>SUM(G5:G6)</f>
        <v>0</v>
      </c>
      <c r="H4" s="5">
        <f>SUM(H5:H6)</f>
        <v>0</v>
      </c>
      <c r="I4" s="1" t="str">
        <f>IF(G4=100,"100","Adjust Total Weight")</f>
        <v>Adjust Total Weight</v>
      </c>
      <c r="K4" s="12"/>
    </row>
    <row r="5" spans="2:12" ht="12.75">
      <c r="B5" s="1" t="s">
        <v>1</v>
      </c>
      <c r="D5" s="1">
        <v>0</v>
      </c>
      <c r="E5" s="1">
        <v>100</v>
      </c>
      <c r="F5" s="1">
        <v>75</v>
      </c>
      <c r="G5" s="8">
        <f>SUM(D5*F5)</f>
        <v>0</v>
      </c>
      <c r="H5" s="9">
        <f>SUM(D5*E5*G5)/100</f>
        <v>0</v>
      </c>
      <c r="J5" s="1">
        <v>1</v>
      </c>
      <c r="K5" s="2">
        <v>35</v>
      </c>
      <c r="L5" s="1">
        <f>SUM(D5*J5*K5)</f>
        <v>0</v>
      </c>
    </row>
    <row r="6" spans="2:12" ht="12.75">
      <c r="B6" s="1" t="s">
        <v>2</v>
      </c>
      <c r="D6" s="1">
        <v>0</v>
      </c>
      <c r="E6" s="1">
        <v>100</v>
      </c>
      <c r="F6" s="1">
        <v>25</v>
      </c>
      <c r="G6" s="8">
        <f>SUM(D6*F6)</f>
        <v>0</v>
      </c>
      <c r="H6" s="9">
        <f>SUM(D6*E6*G6)/100</f>
        <v>0</v>
      </c>
      <c r="J6" s="1">
        <v>1</v>
      </c>
      <c r="K6" s="2">
        <v>7</v>
      </c>
      <c r="L6" s="1">
        <f>SUM(D6*J6*K6)</f>
        <v>0</v>
      </c>
    </row>
    <row r="7" spans="4:11" ht="12.75">
      <c r="D7" s="1" t="s">
        <v>126</v>
      </c>
      <c r="G7" s="6"/>
      <c r="H7" s="7"/>
      <c r="K7" s="12"/>
    </row>
    <row r="8" spans="1:11" ht="12.75">
      <c r="A8" s="1">
        <v>1.2</v>
      </c>
      <c r="B8" s="4" t="s">
        <v>3</v>
      </c>
      <c r="E8" s="5">
        <f>SUM(H9:H14)</f>
        <v>0</v>
      </c>
      <c r="F8" s="5">
        <f>SUM(F9:F14)</f>
        <v>100</v>
      </c>
      <c r="G8" s="5">
        <f>SUM(G9:G14)</f>
        <v>0</v>
      </c>
      <c r="H8" s="5">
        <f>SUM(H5:H6)</f>
        <v>0</v>
      </c>
      <c r="I8" s="1" t="str">
        <f>IF(G8=100,"100","Adjust Total Weight")</f>
        <v>Adjust Total Weight</v>
      </c>
      <c r="K8" s="12"/>
    </row>
    <row r="9" spans="2:12" ht="12.75">
      <c r="B9" s="1" t="s">
        <v>153</v>
      </c>
      <c r="C9" s="1" t="s">
        <v>28</v>
      </c>
      <c r="D9" s="1">
        <v>0</v>
      </c>
      <c r="E9" s="1">
        <v>100</v>
      </c>
      <c r="F9" s="1">
        <v>25</v>
      </c>
      <c r="G9" s="8">
        <f aca="true" t="shared" si="0" ref="G9:G14">SUM(D9*F9)</f>
        <v>0</v>
      </c>
      <c r="H9" s="9">
        <f aca="true" t="shared" si="1" ref="H9:H14">SUM(D9*E9*G9)/100</f>
        <v>0</v>
      </c>
      <c r="J9" s="1">
        <v>0.5</v>
      </c>
      <c r="K9" s="2">
        <v>10</v>
      </c>
      <c r="L9" s="1">
        <f aca="true" t="shared" si="2" ref="L9:L14">SUM(D9*J9*K9)</f>
        <v>0</v>
      </c>
    </row>
    <row r="10" spans="2:12" ht="12.75">
      <c r="B10" s="1" t="s">
        <v>5</v>
      </c>
      <c r="D10" s="1">
        <v>0</v>
      </c>
      <c r="E10" s="1">
        <v>100</v>
      </c>
      <c r="F10" s="1">
        <v>5</v>
      </c>
      <c r="G10" s="8">
        <f t="shared" si="0"/>
        <v>0</v>
      </c>
      <c r="H10" s="9">
        <f t="shared" si="1"/>
        <v>0</v>
      </c>
      <c r="J10" s="1">
        <v>1</v>
      </c>
      <c r="K10" s="2">
        <v>1</v>
      </c>
      <c r="L10" s="1">
        <f t="shared" si="2"/>
        <v>0</v>
      </c>
    </row>
    <row r="11" spans="2:12" ht="12.75">
      <c r="B11" s="1" t="s">
        <v>6</v>
      </c>
      <c r="C11" s="1" t="s">
        <v>28</v>
      </c>
      <c r="D11" s="1">
        <v>0</v>
      </c>
      <c r="E11" s="1">
        <v>100</v>
      </c>
      <c r="F11" s="1">
        <v>45</v>
      </c>
      <c r="G11" s="8">
        <f t="shared" si="0"/>
        <v>0</v>
      </c>
      <c r="H11" s="9">
        <f t="shared" si="1"/>
        <v>0</v>
      </c>
      <c r="J11" s="1">
        <v>0.5</v>
      </c>
      <c r="K11" s="2">
        <v>21</v>
      </c>
      <c r="L11" s="1">
        <f t="shared" si="2"/>
        <v>0</v>
      </c>
    </row>
    <row r="12" spans="2:12" ht="12.75">
      <c r="B12" s="1" t="s">
        <v>7</v>
      </c>
      <c r="C12" s="1" t="s">
        <v>28</v>
      </c>
      <c r="D12" s="1">
        <v>0</v>
      </c>
      <c r="E12" s="1">
        <v>100</v>
      </c>
      <c r="F12" s="1">
        <v>15</v>
      </c>
      <c r="G12" s="8">
        <f t="shared" si="0"/>
        <v>0</v>
      </c>
      <c r="H12" s="9">
        <f t="shared" si="1"/>
        <v>0</v>
      </c>
      <c r="J12" s="1">
        <v>1</v>
      </c>
      <c r="K12" s="2">
        <v>7</v>
      </c>
      <c r="L12" s="1">
        <f t="shared" si="2"/>
        <v>0</v>
      </c>
    </row>
    <row r="13" spans="2:12" ht="12.75">
      <c r="B13" s="1" t="s">
        <v>8</v>
      </c>
      <c r="C13" s="1" t="s">
        <v>28</v>
      </c>
      <c r="D13" s="1">
        <v>0</v>
      </c>
      <c r="E13" s="1">
        <v>100</v>
      </c>
      <c r="F13" s="1">
        <v>10</v>
      </c>
      <c r="G13" s="8">
        <f t="shared" si="0"/>
        <v>0</v>
      </c>
      <c r="H13" s="9">
        <f t="shared" si="1"/>
        <v>0</v>
      </c>
      <c r="J13" s="1">
        <v>1</v>
      </c>
      <c r="K13" s="2">
        <v>1</v>
      </c>
      <c r="L13" s="1">
        <f t="shared" si="2"/>
        <v>0</v>
      </c>
    </row>
    <row r="14" spans="2:12" ht="12.75">
      <c r="B14" s="1" t="s">
        <v>29</v>
      </c>
      <c r="D14" s="1">
        <v>0</v>
      </c>
      <c r="E14" s="1">
        <v>0</v>
      </c>
      <c r="F14" s="1">
        <v>0</v>
      </c>
      <c r="G14" s="8">
        <f t="shared" si="0"/>
        <v>0</v>
      </c>
      <c r="H14" s="9">
        <f t="shared" si="1"/>
        <v>0</v>
      </c>
      <c r="J14" s="1">
        <v>1</v>
      </c>
      <c r="K14" s="2">
        <v>2</v>
      </c>
      <c r="L14" s="1">
        <f t="shared" si="2"/>
        <v>0</v>
      </c>
    </row>
    <row r="15" spans="7:11" ht="12.75">
      <c r="G15" s="6"/>
      <c r="H15" s="7"/>
      <c r="K15" s="12"/>
    </row>
    <row r="16" spans="1:11" ht="12.75">
      <c r="A16" s="1">
        <v>1.3</v>
      </c>
      <c r="B16" s="4" t="s">
        <v>9</v>
      </c>
      <c r="D16" s="1" t="s">
        <v>126</v>
      </c>
      <c r="E16" s="5">
        <f>SUM(H17:H26)</f>
        <v>75.95</v>
      </c>
      <c r="F16" s="5">
        <f>SUM(F17:F26)</f>
        <v>100</v>
      </c>
      <c r="G16" s="5">
        <f>SUM(G17:G26)</f>
        <v>100</v>
      </c>
      <c r="H16" s="5">
        <f>SUM(H17:H26)</f>
        <v>75.95</v>
      </c>
      <c r="I16" s="1" t="str">
        <f>IF(G16=100,"100","Adjust Total Weight")</f>
        <v>100</v>
      </c>
      <c r="K16" s="12"/>
    </row>
    <row r="17" spans="2:12" ht="12.75">
      <c r="B17" s="1" t="s">
        <v>79</v>
      </c>
      <c r="D17" s="1">
        <v>1</v>
      </c>
      <c r="E17" s="1">
        <v>100</v>
      </c>
      <c r="F17" s="1">
        <v>5</v>
      </c>
      <c r="G17" s="8">
        <f aca="true" t="shared" si="3" ref="G17:G26">SUM(D17*F17)</f>
        <v>5</v>
      </c>
      <c r="H17" s="9">
        <f aca="true" t="shared" si="4" ref="H17:H26">SUM(D17*E17*G17)/100</f>
        <v>5</v>
      </c>
      <c r="J17" s="1">
        <v>1</v>
      </c>
      <c r="K17" s="2">
        <v>2</v>
      </c>
      <c r="L17" s="1">
        <f aca="true" t="shared" si="5" ref="L17:L26">SUM(D17*J17*K17)</f>
        <v>2</v>
      </c>
    </row>
    <row r="18" spans="2:12" ht="12.75">
      <c r="B18" s="1" t="s">
        <v>10</v>
      </c>
      <c r="D18" s="1">
        <v>1</v>
      </c>
      <c r="E18" s="1">
        <v>100</v>
      </c>
      <c r="F18" s="1">
        <v>20</v>
      </c>
      <c r="G18" s="8">
        <f t="shared" si="3"/>
        <v>20</v>
      </c>
      <c r="H18" s="9">
        <f t="shared" si="4"/>
        <v>20</v>
      </c>
      <c r="J18" s="1">
        <v>1</v>
      </c>
      <c r="K18" s="2">
        <v>10</v>
      </c>
      <c r="L18" s="1">
        <f t="shared" si="5"/>
        <v>10</v>
      </c>
    </row>
    <row r="19" spans="2:12" ht="12.75">
      <c r="B19" s="1" t="s">
        <v>11</v>
      </c>
      <c r="D19" s="1">
        <v>1</v>
      </c>
      <c r="E19" s="1">
        <v>100</v>
      </c>
      <c r="F19" s="1">
        <v>20</v>
      </c>
      <c r="G19" s="8">
        <f t="shared" si="3"/>
        <v>20</v>
      </c>
      <c r="H19" s="9">
        <f t="shared" si="4"/>
        <v>20</v>
      </c>
      <c r="J19" s="1">
        <v>1</v>
      </c>
      <c r="K19" s="2">
        <v>10</v>
      </c>
      <c r="L19" s="1">
        <f t="shared" si="5"/>
        <v>10</v>
      </c>
    </row>
    <row r="20" spans="2:12" ht="12.75">
      <c r="B20" s="1" t="s">
        <v>12</v>
      </c>
      <c r="C20" s="1" t="s">
        <v>28</v>
      </c>
      <c r="D20" s="1">
        <v>1</v>
      </c>
      <c r="E20" s="1">
        <v>100</v>
      </c>
      <c r="F20" s="1">
        <v>15</v>
      </c>
      <c r="G20" s="8">
        <f t="shared" si="3"/>
        <v>15</v>
      </c>
      <c r="H20" s="9">
        <f t="shared" si="4"/>
        <v>15</v>
      </c>
      <c r="J20" s="1">
        <v>1</v>
      </c>
      <c r="K20" s="2">
        <v>7</v>
      </c>
      <c r="L20" s="1">
        <f t="shared" si="5"/>
        <v>7</v>
      </c>
    </row>
    <row r="21" spans="2:12" ht="12.75">
      <c r="B21" s="1" t="s">
        <v>13</v>
      </c>
      <c r="D21" s="1">
        <v>1</v>
      </c>
      <c r="E21" s="1">
        <v>100</v>
      </c>
      <c r="F21" s="1">
        <v>10</v>
      </c>
      <c r="G21" s="8">
        <f t="shared" si="3"/>
        <v>10</v>
      </c>
      <c r="H21" s="9">
        <f t="shared" si="4"/>
        <v>10</v>
      </c>
      <c r="J21" s="1">
        <v>1</v>
      </c>
      <c r="K21" s="2">
        <v>3.5</v>
      </c>
      <c r="L21" s="1">
        <f t="shared" si="5"/>
        <v>3.5</v>
      </c>
    </row>
    <row r="22" spans="2:12" ht="12.75">
      <c r="B22" s="1" t="s">
        <v>14</v>
      </c>
      <c r="D22" s="1">
        <v>1</v>
      </c>
      <c r="E22" s="1">
        <v>39</v>
      </c>
      <c r="F22" s="1">
        <v>5</v>
      </c>
      <c r="G22" s="8">
        <f t="shared" si="3"/>
        <v>5</v>
      </c>
      <c r="H22" s="9">
        <f t="shared" si="4"/>
        <v>1.95</v>
      </c>
      <c r="J22" s="1">
        <v>1</v>
      </c>
      <c r="K22" s="2">
        <v>3.5</v>
      </c>
      <c r="L22" s="1">
        <f t="shared" si="5"/>
        <v>3.5</v>
      </c>
    </row>
    <row r="23" spans="2:12" ht="12.75">
      <c r="B23" s="1" t="s">
        <v>15</v>
      </c>
      <c r="D23" s="1">
        <v>1</v>
      </c>
      <c r="E23" s="1">
        <v>25</v>
      </c>
      <c r="F23" s="1">
        <v>10</v>
      </c>
      <c r="G23" s="8">
        <f t="shared" si="3"/>
        <v>10</v>
      </c>
      <c r="H23" s="9">
        <f t="shared" si="4"/>
        <v>2.5</v>
      </c>
      <c r="J23" s="1">
        <v>1</v>
      </c>
      <c r="K23" s="2">
        <v>7</v>
      </c>
      <c r="L23" s="1">
        <f t="shared" si="5"/>
        <v>7</v>
      </c>
    </row>
    <row r="24" spans="2:12" ht="12.75">
      <c r="B24" s="1" t="s">
        <v>17</v>
      </c>
      <c r="C24" s="1" t="s">
        <v>28</v>
      </c>
      <c r="D24" s="1">
        <v>1</v>
      </c>
      <c r="E24" s="1">
        <v>20</v>
      </c>
      <c r="F24" s="1">
        <v>5</v>
      </c>
      <c r="G24" s="8">
        <f t="shared" si="3"/>
        <v>5</v>
      </c>
      <c r="H24" s="9">
        <f t="shared" si="4"/>
        <v>1</v>
      </c>
      <c r="J24" s="1">
        <v>1</v>
      </c>
      <c r="K24" s="2">
        <v>7</v>
      </c>
      <c r="L24" s="1">
        <f t="shared" si="5"/>
        <v>7</v>
      </c>
    </row>
    <row r="25" spans="2:12" ht="12.75">
      <c r="B25" s="1" t="s">
        <v>16</v>
      </c>
      <c r="C25" s="1" t="s">
        <v>28</v>
      </c>
      <c r="D25" s="1">
        <v>1</v>
      </c>
      <c r="E25" s="1">
        <v>10</v>
      </c>
      <c r="F25" s="1">
        <v>5</v>
      </c>
      <c r="G25" s="8">
        <f t="shared" si="3"/>
        <v>5</v>
      </c>
      <c r="H25" s="9">
        <f t="shared" si="4"/>
        <v>0.5</v>
      </c>
      <c r="J25" s="1">
        <v>1</v>
      </c>
      <c r="K25" s="2">
        <v>7</v>
      </c>
      <c r="L25" s="1">
        <f t="shared" si="5"/>
        <v>7</v>
      </c>
    </row>
    <row r="26" spans="2:12" ht="12.75">
      <c r="B26" s="1" t="s">
        <v>18</v>
      </c>
      <c r="C26" s="1" t="s">
        <v>28</v>
      </c>
      <c r="D26" s="1">
        <v>1</v>
      </c>
      <c r="E26" s="1">
        <v>0</v>
      </c>
      <c r="F26" s="1">
        <v>5</v>
      </c>
      <c r="G26" s="8">
        <f t="shared" si="3"/>
        <v>5</v>
      </c>
      <c r="H26" s="9">
        <f t="shared" si="4"/>
        <v>0</v>
      </c>
      <c r="J26" s="1">
        <v>1</v>
      </c>
      <c r="K26" s="2">
        <v>7</v>
      </c>
      <c r="L26" s="1">
        <f t="shared" si="5"/>
        <v>7</v>
      </c>
    </row>
    <row r="27" spans="7:11" ht="12.75">
      <c r="G27" s="13"/>
      <c r="H27" s="13"/>
      <c r="I27" s="12"/>
      <c r="J27" s="12"/>
      <c r="K27" s="12"/>
    </row>
    <row r="28" spans="4:11" ht="12.75">
      <c r="D28" s="1" t="s">
        <v>126</v>
      </c>
      <c r="K28" s="12"/>
    </row>
    <row r="29" spans="1:11" ht="12.75">
      <c r="A29" s="1">
        <v>2</v>
      </c>
      <c r="B29" s="2" t="s">
        <v>20</v>
      </c>
      <c r="D29" s="1" t="s">
        <v>126</v>
      </c>
      <c r="E29" s="1" t="s">
        <v>125</v>
      </c>
      <c r="F29" s="1" t="s">
        <v>129</v>
      </c>
      <c r="G29" s="6" t="s">
        <v>128</v>
      </c>
      <c r="H29" s="6" t="s">
        <v>127</v>
      </c>
      <c r="I29" s="1" t="s">
        <v>130</v>
      </c>
      <c r="K29" s="12"/>
    </row>
    <row r="30" spans="1:11" ht="12.75">
      <c r="A30" s="1">
        <v>2.1</v>
      </c>
      <c r="B30" s="4" t="s">
        <v>21</v>
      </c>
      <c r="D30" s="1" t="s">
        <v>126</v>
      </c>
      <c r="E30" s="5">
        <f>SUM(H31:H47)</f>
        <v>47.75</v>
      </c>
      <c r="F30" s="5">
        <f>SUM(F31:F47)</f>
        <v>100</v>
      </c>
      <c r="G30" s="5">
        <f>SUM(G31:G47)</f>
        <v>100</v>
      </c>
      <c r="H30" s="6">
        <f>SUM(H31:H40)</f>
        <v>23.7</v>
      </c>
      <c r="I30" s="1" t="str">
        <f>IF(G30=100,"100","Adjust Total Weight")</f>
        <v>100</v>
      </c>
      <c r="K30" s="12"/>
    </row>
    <row r="31" spans="2:12" ht="12.75">
      <c r="B31" s="1" t="s">
        <v>22</v>
      </c>
      <c r="D31" s="1">
        <v>1</v>
      </c>
      <c r="E31" s="1">
        <v>25</v>
      </c>
      <c r="F31" s="1">
        <v>1</v>
      </c>
      <c r="G31" s="8">
        <f aca="true" t="shared" si="6" ref="G31:G47">SUM(D31*F31)</f>
        <v>1</v>
      </c>
      <c r="H31" s="9">
        <f aca="true" t="shared" si="7" ref="H31:H47">SUM(E31*G31)/100</f>
        <v>0.25</v>
      </c>
      <c r="J31" s="1">
        <v>1</v>
      </c>
      <c r="K31" s="2">
        <v>0.5</v>
      </c>
      <c r="L31" s="1">
        <f aca="true" t="shared" si="8" ref="L31:L47">SUM(D31*J31*K31)</f>
        <v>0.5</v>
      </c>
    </row>
    <row r="32" spans="2:12" ht="12.75">
      <c r="B32" s="1" t="s">
        <v>23</v>
      </c>
      <c r="D32" s="1">
        <v>1</v>
      </c>
      <c r="E32" s="1">
        <v>25</v>
      </c>
      <c r="F32" s="1">
        <v>5</v>
      </c>
      <c r="G32" s="8">
        <f t="shared" si="6"/>
        <v>5</v>
      </c>
      <c r="H32" s="9">
        <f t="shared" si="7"/>
        <v>1.25</v>
      </c>
      <c r="J32" s="1">
        <v>1</v>
      </c>
      <c r="K32" s="2">
        <v>2</v>
      </c>
      <c r="L32" s="1">
        <f t="shared" si="8"/>
        <v>2</v>
      </c>
    </row>
    <row r="33" spans="2:12" ht="12.75">
      <c r="B33" s="1" t="s">
        <v>24</v>
      </c>
      <c r="D33" s="1">
        <v>1</v>
      </c>
      <c r="E33" s="1">
        <v>0</v>
      </c>
      <c r="F33" s="1">
        <v>5</v>
      </c>
      <c r="G33" s="8">
        <f t="shared" si="6"/>
        <v>5</v>
      </c>
      <c r="H33" s="9">
        <f t="shared" si="7"/>
        <v>0</v>
      </c>
      <c r="J33" s="1">
        <v>1</v>
      </c>
      <c r="K33" s="2">
        <v>3</v>
      </c>
      <c r="L33" s="1">
        <f t="shared" si="8"/>
        <v>3</v>
      </c>
    </row>
    <row r="34" spans="2:12" ht="12.75">
      <c r="B34" s="1" t="s">
        <v>25</v>
      </c>
      <c r="D34" s="1">
        <v>1</v>
      </c>
      <c r="E34" s="1">
        <v>50</v>
      </c>
      <c r="F34" s="1">
        <v>10</v>
      </c>
      <c r="G34" s="8">
        <f t="shared" si="6"/>
        <v>10</v>
      </c>
      <c r="H34" s="9">
        <f t="shared" si="7"/>
        <v>5</v>
      </c>
      <c r="J34" s="1">
        <v>1</v>
      </c>
      <c r="K34" s="2">
        <v>21</v>
      </c>
      <c r="L34" s="1">
        <f t="shared" si="8"/>
        <v>21</v>
      </c>
    </row>
    <row r="35" spans="2:12" ht="12.75">
      <c r="B35" s="1" t="s">
        <v>94</v>
      </c>
      <c r="D35" s="1">
        <v>1</v>
      </c>
      <c r="E35" s="1">
        <v>50</v>
      </c>
      <c r="F35" s="1">
        <v>5</v>
      </c>
      <c r="G35" s="8">
        <f t="shared" si="6"/>
        <v>5</v>
      </c>
      <c r="H35" s="9">
        <f t="shared" si="7"/>
        <v>2.5</v>
      </c>
      <c r="J35" s="1">
        <v>1</v>
      </c>
      <c r="K35" s="2">
        <v>7</v>
      </c>
      <c r="L35" s="1">
        <f t="shared" si="8"/>
        <v>7</v>
      </c>
    </row>
    <row r="36" spans="2:12" ht="12.75">
      <c r="B36" s="1" t="s">
        <v>26</v>
      </c>
      <c r="D36" s="1">
        <v>1</v>
      </c>
      <c r="E36" s="1">
        <v>100</v>
      </c>
      <c r="F36" s="1">
        <v>5</v>
      </c>
      <c r="G36" s="8">
        <f t="shared" si="6"/>
        <v>5</v>
      </c>
      <c r="H36" s="9">
        <f t="shared" si="7"/>
        <v>5</v>
      </c>
      <c r="J36" s="1">
        <v>1</v>
      </c>
      <c r="K36" s="2">
        <v>35</v>
      </c>
      <c r="L36" s="1">
        <f t="shared" si="8"/>
        <v>35</v>
      </c>
    </row>
    <row r="37" spans="2:12" ht="12.75">
      <c r="B37" s="1" t="s">
        <v>27</v>
      </c>
      <c r="C37" s="1" t="s">
        <v>28</v>
      </c>
      <c r="D37" s="1">
        <v>1</v>
      </c>
      <c r="E37" s="1">
        <v>80</v>
      </c>
      <c r="F37" s="1">
        <v>5</v>
      </c>
      <c r="G37" s="8">
        <f t="shared" si="6"/>
        <v>5</v>
      </c>
      <c r="H37" s="9">
        <f t="shared" si="7"/>
        <v>4</v>
      </c>
      <c r="J37" s="1">
        <v>1</v>
      </c>
      <c r="K37" s="2">
        <v>7</v>
      </c>
      <c r="L37" s="1">
        <f t="shared" si="8"/>
        <v>7</v>
      </c>
    </row>
    <row r="38" spans="2:12" ht="12.75">
      <c r="B38" s="1" t="s">
        <v>30</v>
      </c>
      <c r="D38" s="1">
        <v>1</v>
      </c>
      <c r="E38" s="1">
        <v>30</v>
      </c>
      <c r="F38" s="1">
        <v>15</v>
      </c>
      <c r="G38" s="8">
        <f t="shared" si="6"/>
        <v>15</v>
      </c>
      <c r="H38" s="9">
        <f t="shared" si="7"/>
        <v>4.5</v>
      </c>
      <c r="J38" s="1">
        <v>1</v>
      </c>
      <c r="K38" s="2">
        <v>14</v>
      </c>
      <c r="L38" s="1">
        <f t="shared" si="8"/>
        <v>14</v>
      </c>
    </row>
    <row r="39" spans="2:12" ht="12.75">
      <c r="B39" s="1" t="s">
        <v>31</v>
      </c>
      <c r="D39" s="1">
        <v>1</v>
      </c>
      <c r="E39" s="1">
        <v>5</v>
      </c>
      <c r="F39" s="1">
        <v>4</v>
      </c>
      <c r="G39" s="8">
        <f t="shared" si="6"/>
        <v>4</v>
      </c>
      <c r="H39" s="9">
        <f t="shared" si="7"/>
        <v>0.2</v>
      </c>
      <c r="J39" s="1">
        <v>1</v>
      </c>
      <c r="K39" s="2">
        <v>2</v>
      </c>
      <c r="L39" s="1">
        <f t="shared" si="8"/>
        <v>2</v>
      </c>
    </row>
    <row r="40" spans="2:12" ht="12.75">
      <c r="B40" s="1" t="s">
        <v>32</v>
      </c>
      <c r="C40" s="1" t="s">
        <v>28</v>
      </c>
      <c r="D40" s="1">
        <v>1</v>
      </c>
      <c r="E40" s="1">
        <v>5</v>
      </c>
      <c r="F40" s="1">
        <v>20</v>
      </c>
      <c r="G40" s="8">
        <f t="shared" si="6"/>
        <v>20</v>
      </c>
      <c r="H40" s="9">
        <f t="shared" si="7"/>
        <v>1</v>
      </c>
      <c r="J40" s="1">
        <v>1</v>
      </c>
      <c r="K40" s="2">
        <v>21</v>
      </c>
      <c r="L40" s="1">
        <f t="shared" si="8"/>
        <v>21</v>
      </c>
    </row>
    <row r="41" spans="2:12" ht="12.75">
      <c r="B41" s="1" t="s">
        <v>33</v>
      </c>
      <c r="C41" s="1" t="s">
        <v>28</v>
      </c>
      <c r="D41" s="1">
        <v>1</v>
      </c>
      <c r="E41" s="1">
        <v>5</v>
      </c>
      <c r="F41" s="1">
        <v>1</v>
      </c>
      <c r="G41" s="8">
        <f t="shared" si="6"/>
        <v>1</v>
      </c>
      <c r="H41" s="9">
        <f t="shared" si="7"/>
        <v>0.05</v>
      </c>
      <c r="J41" s="1">
        <v>1</v>
      </c>
      <c r="K41" s="2">
        <v>2</v>
      </c>
      <c r="L41" s="1">
        <f t="shared" si="8"/>
        <v>2</v>
      </c>
    </row>
    <row r="42" spans="2:12" ht="12.75">
      <c r="B42" s="1" t="s">
        <v>34</v>
      </c>
      <c r="D42" s="1">
        <v>1</v>
      </c>
      <c r="E42" s="1">
        <v>100</v>
      </c>
      <c r="F42" s="1">
        <v>1</v>
      </c>
      <c r="G42" s="8">
        <f t="shared" si="6"/>
        <v>1</v>
      </c>
      <c r="H42" s="9">
        <f t="shared" si="7"/>
        <v>1</v>
      </c>
      <c r="J42" s="1">
        <v>1</v>
      </c>
      <c r="K42" s="2">
        <v>7</v>
      </c>
      <c r="L42" s="1">
        <f t="shared" si="8"/>
        <v>7</v>
      </c>
    </row>
    <row r="43" spans="2:12" ht="12.75">
      <c r="B43" s="1" t="s">
        <v>35</v>
      </c>
      <c r="D43" s="1">
        <v>1</v>
      </c>
      <c r="E43" s="1">
        <v>100</v>
      </c>
      <c r="F43" s="1">
        <v>5</v>
      </c>
      <c r="G43" s="8">
        <f t="shared" si="6"/>
        <v>5</v>
      </c>
      <c r="H43" s="9">
        <f t="shared" si="7"/>
        <v>5</v>
      </c>
      <c r="J43" s="1">
        <v>1</v>
      </c>
      <c r="K43" s="2">
        <v>2</v>
      </c>
      <c r="L43" s="1">
        <f t="shared" si="8"/>
        <v>2</v>
      </c>
    </row>
    <row r="44" spans="2:12" ht="12.75">
      <c r="B44" s="1" t="s">
        <v>36</v>
      </c>
      <c r="D44" s="1">
        <v>1</v>
      </c>
      <c r="E44" s="1">
        <v>100</v>
      </c>
      <c r="F44" s="1">
        <v>5</v>
      </c>
      <c r="G44" s="8">
        <f t="shared" si="6"/>
        <v>5</v>
      </c>
      <c r="H44" s="9">
        <f t="shared" si="7"/>
        <v>5</v>
      </c>
      <c r="J44" s="1">
        <v>1</v>
      </c>
      <c r="K44" s="2">
        <v>1</v>
      </c>
      <c r="L44" s="1">
        <f t="shared" si="8"/>
        <v>1</v>
      </c>
    </row>
    <row r="45" spans="2:12" ht="12.75">
      <c r="B45" s="1" t="s">
        <v>37</v>
      </c>
      <c r="D45" s="1">
        <v>1</v>
      </c>
      <c r="E45" s="1">
        <v>100</v>
      </c>
      <c r="F45" s="1">
        <v>3</v>
      </c>
      <c r="G45" s="8">
        <f t="shared" si="6"/>
        <v>3</v>
      </c>
      <c r="H45" s="9">
        <f t="shared" si="7"/>
        <v>3</v>
      </c>
      <c r="J45" s="1">
        <v>1</v>
      </c>
      <c r="K45" s="2">
        <v>0.5</v>
      </c>
      <c r="L45" s="1">
        <f t="shared" si="8"/>
        <v>0.5</v>
      </c>
    </row>
    <row r="46" spans="2:12" ht="12.75">
      <c r="B46" s="1" t="s">
        <v>38</v>
      </c>
      <c r="D46" s="1">
        <v>1</v>
      </c>
      <c r="E46" s="1">
        <v>100</v>
      </c>
      <c r="F46" s="1">
        <v>5</v>
      </c>
      <c r="G46" s="8">
        <f t="shared" si="6"/>
        <v>5</v>
      </c>
      <c r="H46" s="9">
        <f t="shared" si="7"/>
        <v>5</v>
      </c>
      <c r="J46" s="1">
        <v>1</v>
      </c>
      <c r="K46" s="2">
        <v>2</v>
      </c>
      <c r="L46" s="1">
        <f t="shared" si="8"/>
        <v>2</v>
      </c>
    </row>
    <row r="47" spans="2:12" ht="12.75">
      <c r="B47" s="1" t="s">
        <v>39</v>
      </c>
      <c r="D47" s="1">
        <v>1</v>
      </c>
      <c r="E47" s="1">
        <v>100</v>
      </c>
      <c r="F47" s="1">
        <v>5</v>
      </c>
      <c r="G47" s="8">
        <f t="shared" si="6"/>
        <v>5</v>
      </c>
      <c r="H47" s="9">
        <f t="shared" si="7"/>
        <v>5</v>
      </c>
      <c r="J47" s="1">
        <v>1</v>
      </c>
      <c r="K47" s="2">
        <v>1</v>
      </c>
      <c r="L47" s="1">
        <f t="shared" si="8"/>
        <v>1</v>
      </c>
    </row>
    <row r="48" spans="7:8" s="12" customFormat="1" ht="12.75">
      <c r="G48" s="13"/>
      <c r="H48" s="13"/>
    </row>
    <row r="49" spans="5:11" ht="12.75">
      <c r="E49" s="1" t="s">
        <v>125</v>
      </c>
      <c r="F49" s="1" t="s">
        <v>129</v>
      </c>
      <c r="G49" s="6" t="s">
        <v>128</v>
      </c>
      <c r="H49" s="6" t="s">
        <v>127</v>
      </c>
      <c r="I49" s="1" t="s">
        <v>130</v>
      </c>
      <c r="K49" s="12"/>
    </row>
    <row r="50" spans="1:11" ht="12.75">
      <c r="A50" s="1">
        <v>2.2</v>
      </c>
      <c r="B50" s="4" t="s">
        <v>40</v>
      </c>
      <c r="D50" s="1" t="s">
        <v>126</v>
      </c>
      <c r="E50" s="5">
        <f>SUM(H51:H58)</f>
        <v>100</v>
      </c>
      <c r="F50" s="5">
        <f>SUM(F51:F58)</f>
        <v>100</v>
      </c>
      <c r="G50" s="5">
        <f>SUM(G51:G58)</f>
        <v>100</v>
      </c>
      <c r="H50" s="7"/>
      <c r="I50" s="1" t="str">
        <f>IF(G50=100,"100","Adjust Total Weight")</f>
        <v>100</v>
      </c>
      <c r="K50" s="12"/>
    </row>
    <row r="51" spans="2:12" ht="12.75">
      <c r="B51" s="1" t="s">
        <v>41</v>
      </c>
      <c r="D51" s="1">
        <v>1</v>
      </c>
      <c r="E51" s="1">
        <v>100</v>
      </c>
      <c r="F51" s="1">
        <v>0</v>
      </c>
      <c r="G51" s="8">
        <f aca="true" t="shared" si="9" ref="G51:G58">SUM(D51*F51)</f>
        <v>0</v>
      </c>
      <c r="H51" s="9">
        <f aca="true" t="shared" si="10" ref="H51:H58">SUM(E51*G51)/100</f>
        <v>0</v>
      </c>
      <c r="J51" s="1">
        <v>1</v>
      </c>
      <c r="K51" s="2">
        <v>21</v>
      </c>
      <c r="L51" s="1">
        <f aca="true" t="shared" si="11" ref="L51:L58">SUM(D51*J51*K51)</f>
        <v>21</v>
      </c>
    </row>
    <row r="52" spans="2:12" ht="12.75">
      <c r="B52" s="1" t="s">
        <v>42</v>
      </c>
      <c r="D52" s="1">
        <v>1</v>
      </c>
      <c r="E52" s="1">
        <v>100</v>
      </c>
      <c r="F52" s="1">
        <v>35</v>
      </c>
      <c r="G52" s="8">
        <f t="shared" si="9"/>
        <v>35</v>
      </c>
      <c r="H52" s="9">
        <f t="shared" si="10"/>
        <v>35</v>
      </c>
      <c r="J52" s="1">
        <v>1</v>
      </c>
      <c r="K52" s="2">
        <v>3</v>
      </c>
      <c r="L52" s="1">
        <f t="shared" si="11"/>
        <v>3</v>
      </c>
    </row>
    <row r="53" spans="2:12" ht="12.75">
      <c r="B53" s="1" t="s">
        <v>43</v>
      </c>
      <c r="D53" s="1">
        <v>1</v>
      </c>
      <c r="E53" s="1">
        <v>100</v>
      </c>
      <c r="F53" s="1">
        <v>5</v>
      </c>
      <c r="G53" s="8">
        <f t="shared" si="9"/>
        <v>5</v>
      </c>
      <c r="H53" s="9">
        <f t="shared" si="10"/>
        <v>5</v>
      </c>
      <c r="J53" s="1">
        <v>1</v>
      </c>
      <c r="K53" s="2">
        <v>1</v>
      </c>
      <c r="L53" s="1">
        <f t="shared" si="11"/>
        <v>1</v>
      </c>
    </row>
    <row r="54" spans="2:12" ht="12.75">
      <c r="B54" s="1" t="s">
        <v>44</v>
      </c>
      <c r="D54" s="1">
        <v>1</v>
      </c>
      <c r="E54" s="1">
        <v>100</v>
      </c>
      <c r="F54" s="1">
        <v>5</v>
      </c>
      <c r="G54" s="8">
        <f t="shared" si="9"/>
        <v>5</v>
      </c>
      <c r="H54" s="9">
        <f t="shared" si="10"/>
        <v>5</v>
      </c>
      <c r="J54" s="1">
        <v>1</v>
      </c>
      <c r="K54" s="2">
        <v>0.5</v>
      </c>
      <c r="L54" s="1">
        <f t="shared" si="11"/>
        <v>0.5</v>
      </c>
    </row>
    <row r="55" spans="2:12" ht="12.75">
      <c r="B55" s="1" t="s">
        <v>45</v>
      </c>
      <c r="D55" s="1">
        <v>1</v>
      </c>
      <c r="E55" s="1">
        <v>100</v>
      </c>
      <c r="F55" s="1">
        <v>5</v>
      </c>
      <c r="G55" s="8">
        <f t="shared" si="9"/>
        <v>5</v>
      </c>
      <c r="H55" s="9">
        <f t="shared" si="10"/>
        <v>5</v>
      </c>
      <c r="J55" s="1">
        <v>1</v>
      </c>
      <c r="K55" s="2">
        <v>2</v>
      </c>
      <c r="L55" s="1">
        <f t="shared" si="11"/>
        <v>2</v>
      </c>
    </row>
    <row r="56" spans="2:12" ht="12.75">
      <c r="B56" s="1" t="s">
        <v>46</v>
      </c>
      <c r="D56" s="1">
        <v>1</v>
      </c>
      <c r="E56" s="1">
        <v>100</v>
      </c>
      <c r="F56" s="1">
        <v>50</v>
      </c>
      <c r="G56" s="8">
        <f t="shared" si="9"/>
        <v>50</v>
      </c>
      <c r="H56" s="9">
        <f t="shared" si="10"/>
        <v>50</v>
      </c>
      <c r="J56" s="1">
        <v>1</v>
      </c>
      <c r="K56" s="2">
        <v>2</v>
      </c>
      <c r="L56" s="1">
        <f t="shared" si="11"/>
        <v>2</v>
      </c>
    </row>
    <row r="57" spans="2:12" ht="12.75">
      <c r="B57" s="1" t="s">
        <v>47</v>
      </c>
      <c r="D57" s="1">
        <v>1</v>
      </c>
      <c r="E57" s="1">
        <v>100</v>
      </c>
      <c r="F57" s="1">
        <v>0</v>
      </c>
      <c r="G57" s="8">
        <f t="shared" si="9"/>
        <v>0</v>
      </c>
      <c r="H57" s="9">
        <f t="shared" si="10"/>
        <v>0</v>
      </c>
      <c r="J57" s="1">
        <v>1</v>
      </c>
      <c r="K57" s="2">
        <v>0.5</v>
      </c>
      <c r="L57" s="1">
        <f t="shared" si="11"/>
        <v>0.5</v>
      </c>
    </row>
    <row r="58" spans="2:12" ht="12.75">
      <c r="B58" s="1" t="s">
        <v>48</v>
      </c>
      <c r="D58" s="1">
        <v>1</v>
      </c>
      <c r="E58" s="1">
        <v>100</v>
      </c>
      <c r="F58" s="1">
        <v>0</v>
      </c>
      <c r="G58" s="8">
        <f t="shared" si="9"/>
        <v>0</v>
      </c>
      <c r="H58" s="9">
        <f t="shared" si="10"/>
        <v>0</v>
      </c>
      <c r="J58" s="1">
        <v>1</v>
      </c>
      <c r="K58" s="2">
        <v>1</v>
      </c>
      <c r="L58" s="1">
        <f t="shared" si="11"/>
        <v>1</v>
      </c>
    </row>
    <row r="59" spans="7:8" s="12" customFormat="1" ht="12.75">
      <c r="G59" s="13"/>
      <c r="H59" s="13"/>
    </row>
    <row r="60" spans="4:11" ht="12.75">
      <c r="D60" s="1" t="s">
        <v>126</v>
      </c>
      <c r="E60" s="1" t="s">
        <v>125</v>
      </c>
      <c r="F60" s="1" t="s">
        <v>129</v>
      </c>
      <c r="G60" s="6" t="s">
        <v>128</v>
      </c>
      <c r="H60" s="6" t="s">
        <v>127</v>
      </c>
      <c r="I60" s="1" t="s">
        <v>130</v>
      </c>
      <c r="K60" s="12"/>
    </row>
    <row r="61" spans="1:11" ht="12.75">
      <c r="A61" s="1">
        <v>2.3</v>
      </c>
      <c r="B61" s="4" t="s">
        <v>50</v>
      </c>
      <c r="D61" s="1" t="s">
        <v>126</v>
      </c>
      <c r="E61" s="5">
        <f>SUM(H62:H71)</f>
        <v>100</v>
      </c>
      <c r="F61" s="5">
        <f>SUM(F62:F71)</f>
        <v>100</v>
      </c>
      <c r="G61" s="5">
        <f>SUM(G62:G71)</f>
        <v>100</v>
      </c>
      <c r="H61" s="7"/>
      <c r="I61" s="1" t="str">
        <f>IF(G61=100,"100","Adjust Total Weight")</f>
        <v>100</v>
      </c>
      <c r="K61" s="12"/>
    </row>
    <row r="62" spans="2:12" ht="12.75">
      <c r="B62" s="1" t="s">
        <v>49</v>
      </c>
      <c r="D62" s="1">
        <v>1</v>
      </c>
      <c r="E62" s="1">
        <v>100</v>
      </c>
      <c r="F62" s="1">
        <v>0</v>
      </c>
      <c r="G62" s="8">
        <f aca="true" t="shared" si="12" ref="G62:G71">SUM(D62*F62)</f>
        <v>0</v>
      </c>
      <c r="H62" s="9">
        <f aca="true" t="shared" si="13" ref="H62:H71">SUM(E62*G62)/100</f>
        <v>0</v>
      </c>
      <c r="J62" s="1">
        <v>1</v>
      </c>
      <c r="K62" s="2">
        <v>200</v>
      </c>
      <c r="L62" s="1">
        <f aca="true" t="shared" si="14" ref="L62:L71">SUM(D62*J62*K62)</f>
        <v>200</v>
      </c>
    </row>
    <row r="63" spans="2:12" ht="12.75">
      <c r="B63" s="1" t="s">
        <v>51</v>
      </c>
      <c r="D63" s="1">
        <v>1</v>
      </c>
      <c r="E63" s="1">
        <v>100</v>
      </c>
      <c r="F63" s="1">
        <v>10</v>
      </c>
      <c r="G63" s="8">
        <f t="shared" si="12"/>
        <v>10</v>
      </c>
      <c r="H63" s="9">
        <f t="shared" si="13"/>
        <v>10</v>
      </c>
      <c r="J63" s="1">
        <v>1</v>
      </c>
      <c r="K63" s="2">
        <v>2</v>
      </c>
      <c r="L63" s="1">
        <f t="shared" si="14"/>
        <v>2</v>
      </c>
    </row>
    <row r="64" spans="2:12" ht="12.75">
      <c r="B64" s="1" t="s">
        <v>54</v>
      </c>
      <c r="D64" s="1">
        <v>1</v>
      </c>
      <c r="E64" s="1">
        <v>100</v>
      </c>
      <c r="F64" s="1">
        <v>10</v>
      </c>
      <c r="G64" s="8">
        <f t="shared" si="12"/>
        <v>10</v>
      </c>
      <c r="H64" s="9">
        <f t="shared" si="13"/>
        <v>10</v>
      </c>
      <c r="J64" s="1">
        <v>1</v>
      </c>
      <c r="K64" s="2">
        <v>1</v>
      </c>
      <c r="L64" s="1">
        <f t="shared" si="14"/>
        <v>1</v>
      </c>
    </row>
    <row r="65" spans="2:12" ht="12.75">
      <c r="B65" s="1" t="s">
        <v>52</v>
      </c>
      <c r="D65" s="1">
        <v>1</v>
      </c>
      <c r="E65" s="1">
        <v>100</v>
      </c>
      <c r="F65" s="1">
        <v>0</v>
      </c>
      <c r="G65" s="8">
        <f t="shared" si="12"/>
        <v>0</v>
      </c>
      <c r="H65" s="9">
        <f t="shared" si="13"/>
        <v>0</v>
      </c>
      <c r="J65" s="1">
        <v>1</v>
      </c>
      <c r="K65" s="2">
        <v>50</v>
      </c>
      <c r="L65" s="1">
        <f t="shared" si="14"/>
        <v>50</v>
      </c>
    </row>
    <row r="66" spans="2:12" ht="12.75">
      <c r="B66" s="1" t="s">
        <v>53</v>
      </c>
      <c r="D66" s="1">
        <v>1</v>
      </c>
      <c r="E66" s="1">
        <v>100</v>
      </c>
      <c r="F66" s="1">
        <v>0</v>
      </c>
      <c r="G66" s="8">
        <f t="shared" si="12"/>
        <v>0</v>
      </c>
      <c r="H66" s="9">
        <f t="shared" si="13"/>
        <v>0</v>
      </c>
      <c r="J66" s="1">
        <v>1</v>
      </c>
      <c r="K66" s="2">
        <v>21</v>
      </c>
      <c r="L66" s="1">
        <f t="shared" si="14"/>
        <v>21</v>
      </c>
    </row>
    <row r="67" spans="2:12" ht="12.75">
      <c r="B67" s="1" t="s">
        <v>55</v>
      </c>
      <c r="D67" s="1">
        <v>1</v>
      </c>
      <c r="E67" s="1">
        <v>100</v>
      </c>
      <c r="F67" s="1">
        <v>15</v>
      </c>
      <c r="G67" s="8">
        <f t="shared" si="12"/>
        <v>15</v>
      </c>
      <c r="H67" s="9">
        <f t="shared" si="13"/>
        <v>15</v>
      </c>
      <c r="J67" s="1">
        <v>1</v>
      </c>
      <c r="K67" s="2">
        <v>2</v>
      </c>
      <c r="L67" s="1">
        <f t="shared" si="14"/>
        <v>2</v>
      </c>
    </row>
    <row r="68" spans="2:12" ht="12.75">
      <c r="B68" s="1" t="s">
        <v>56</v>
      </c>
      <c r="D68" s="1">
        <v>1</v>
      </c>
      <c r="E68" s="1">
        <v>100</v>
      </c>
      <c r="F68" s="1">
        <v>30</v>
      </c>
      <c r="G68" s="8">
        <f t="shared" si="12"/>
        <v>30</v>
      </c>
      <c r="H68" s="9">
        <f t="shared" si="13"/>
        <v>30</v>
      </c>
      <c r="J68" s="1">
        <v>1</v>
      </c>
      <c r="K68" s="2">
        <v>2</v>
      </c>
      <c r="L68" s="1">
        <f t="shared" si="14"/>
        <v>2</v>
      </c>
    </row>
    <row r="69" spans="2:12" ht="12.75">
      <c r="B69" s="1" t="s">
        <v>57</v>
      </c>
      <c r="D69" s="1">
        <v>1</v>
      </c>
      <c r="E69" s="1">
        <v>100</v>
      </c>
      <c r="F69" s="1">
        <v>0</v>
      </c>
      <c r="G69" s="8">
        <f t="shared" si="12"/>
        <v>0</v>
      </c>
      <c r="H69" s="9">
        <f t="shared" si="13"/>
        <v>0</v>
      </c>
      <c r="J69" s="1">
        <v>1</v>
      </c>
      <c r="K69" s="2">
        <v>14</v>
      </c>
      <c r="L69" s="1">
        <f t="shared" si="14"/>
        <v>14</v>
      </c>
    </row>
    <row r="70" spans="2:12" ht="12.75">
      <c r="B70" s="1" t="s">
        <v>39</v>
      </c>
      <c r="D70" s="1">
        <v>1</v>
      </c>
      <c r="E70" s="1">
        <v>100</v>
      </c>
      <c r="F70" s="1">
        <v>20</v>
      </c>
      <c r="G70" s="8">
        <f t="shared" si="12"/>
        <v>20</v>
      </c>
      <c r="H70" s="9">
        <f t="shared" si="13"/>
        <v>20</v>
      </c>
      <c r="J70" s="1">
        <v>1</v>
      </c>
      <c r="K70" s="2">
        <v>1</v>
      </c>
      <c r="L70" s="1">
        <f t="shared" si="14"/>
        <v>1</v>
      </c>
    </row>
    <row r="71" spans="2:12" ht="12.75">
      <c r="B71" s="1" t="s">
        <v>58</v>
      </c>
      <c r="D71" s="1">
        <v>1</v>
      </c>
      <c r="E71" s="1">
        <v>100</v>
      </c>
      <c r="F71" s="1">
        <v>15</v>
      </c>
      <c r="G71" s="8">
        <f t="shared" si="12"/>
        <v>15</v>
      </c>
      <c r="H71" s="9">
        <f t="shared" si="13"/>
        <v>15</v>
      </c>
      <c r="J71" s="1">
        <v>1</v>
      </c>
      <c r="K71" s="2">
        <v>2</v>
      </c>
      <c r="L71" s="1">
        <f t="shared" si="14"/>
        <v>2</v>
      </c>
    </row>
    <row r="72" spans="7:11" ht="12.75">
      <c r="G72" s="13"/>
      <c r="H72" s="13"/>
      <c r="I72" s="12"/>
      <c r="J72" s="12"/>
      <c r="K72" s="12"/>
    </row>
    <row r="73" spans="4:11" ht="12.75">
      <c r="D73" s="1" t="s">
        <v>126</v>
      </c>
      <c r="E73" s="1" t="s">
        <v>125</v>
      </c>
      <c r="F73" s="1" t="s">
        <v>129</v>
      </c>
      <c r="G73" s="6" t="s">
        <v>128</v>
      </c>
      <c r="H73" s="6" t="s">
        <v>127</v>
      </c>
      <c r="I73" s="1" t="s">
        <v>130</v>
      </c>
      <c r="K73" s="12"/>
    </row>
    <row r="74" spans="1:11" ht="12.75">
      <c r="A74" s="1">
        <v>2.4</v>
      </c>
      <c r="B74" s="4" t="s">
        <v>59</v>
      </c>
      <c r="D74" s="1" t="s">
        <v>126</v>
      </c>
      <c r="E74" s="5">
        <f>SUM(H75:H82)</f>
        <v>100</v>
      </c>
      <c r="F74" s="5">
        <f>SUM(F75:F82)</f>
        <v>100</v>
      </c>
      <c r="G74" s="5">
        <f>SUM(G75:G82)</f>
        <v>100</v>
      </c>
      <c r="H74" s="7"/>
      <c r="I74" s="1" t="str">
        <f>IF(G74=100,"100","Adjust Total Weight")</f>
        <v>100</v>
      </c>
      <c r="K74" s="12"/>
    </row>
    <row r="75" spans="2:12" ht="12.75">
      <c r="B75" s="1" t="s">
        <v>60</v>
      </c>
      <c r="C75" s="1" t="s">
        <v>28</v>
      </c>
      <c r="D75" s="1">
        <v>1</v>
      </c>
      <c r="E75" s="1">
        <v>100</v>
      </c>
      <c r="F75" s="1">
        <v>50</v>
      </c>
      <c r="G75" s="8">
        <f aca="true" t="shared" si="15" ref="G75:G82">SUM(D75*F75)</f>
        <v>50</v>
      </c>
      <c r="H75" s="9">
        <f aca="true" t="shared" si="16" ref="H75:H82">SUM(E75*G75)/100</f>
        <v>50</v>
      </c>
      <c r="J75" s="1">
        <v>1</v>
      </c>
      <c r="K75" s="2">
        <v>14</v>
      </c>
      <c r="L75" s="1">
        <f aca="true" t="shared" si="17" ref="L75:L82">SUM(D75*J75*K75)</f>
        <v>14</v>
      </c>
    </row>
    <row r="76" spans="2:12" ht="12.75">
      <c r="B76" s="1" t="s">
        <v>61</v>
      </c>
      <c r="C76" s="1" t="s">
        <v>28</v>
      </c>
      <c r="D76" s="1">
        <v>1</v>
      </c>
      <c r="E76" s="1">
        <v>100</v>
      </c>
      <c r="F76" s="1">
        <v>0</v>
      </c>
      <c r="G76" s="8">
        <f t="shared" si="15"/>
        <v>0</v>
      </c>
      <c r="H76" s="9">
        <f t="shared" si="16"/>
        <v>0</v>
      </c>
      <c r="J76" s="1">
        <v>1</v>
      </c>
      <c r="K76" s="2">
        <v>14</v>
      </c>
      <c r="L76" s="1">
        <f t="shared" si="17"/>
        <v>14</v>
      </c>
    </row>
    <row r="77" spans="2:12" ht="12.75">
      <c r="B77" s="1" t="s">
        <v>62</v>
      </c>
      <c r="D77" s="1">
        <v>1</v>
      </c>
      <c r="E77" s="1">
        <v>100</v>
      </c>
      <c r="F77" s="1">
        <v>20</v>
      </c>
      <c r="G77" s="8">
        <f t="shared" si="15"/>
        <v>20</v>
      </c>
      <c r="H77" s="9">
        <f t="shared" si="16"/>
        <v>20</v>
      </c>
      <c r="J77" s="1">
        <v>1</v>
      </c>
      <c r="K77" s="2">
        <v>14</v>
      </c>
      <c r="L77" s="1">
        <f t="shared" si="17"/>
        <v>14</v>
      </c>
    </row>
    <row r="78" spans="2:12" ht="12.75">
      <c r="B78" s="1" t="s">
        <v>63</v>
      </c>
      <c r="D78" s="1">
        <v>1</v>
      </c>
      <c r="E78" s="1">
        <v>100</v>
      </c>
      <c r="F78" s="1">
        <v>0</v>
      </c>
      <c r="G78" s="8">
        <f t="shared" si="15"/>
        <v>0</v>
      </c>
      <c r="H78" s="9">
        <f t="shared" si="16"/>
        <v>0</v>
      </c>
      <c r="J78" s="1">
        <v>1</v>
      </c>
      <c r="K78" s="2">
        <v>35</v>
      </c>
      <c r="L78" s="1">
        <f t="shared" si="17"/>
        <v>35</v>
      </c>
    </row>
    <row r="79" spans="2:12" ht="12.75">
      <c r="B79" s="1" t="s">
        <v>64</v>
      </c>
      <c r="D79" s="1">
        <v>1</v>
      </c>
      <c r="E79" s="1">
        <v>100</v>
      </c>
      <c r="F79" s="1">
        <v>0</v>
      </c>
      <c r="G79" s="8">
        <f t="shared" si="15"/>
        <v>0</v>
      </c>
      <c r="H79" s="9">
        <f t="shared" si="16"/>
        <v>0</v>
      </c>
      <c r="J79" s="1">
        <v>1</v>
      </c>
      <c r="K79" s="2">
        <v>35</v>
      </c>
      <c r="L79" s="1">
        <f t="shared" si="17"/>
        <v>35</v>
      </c>
    </row>
    <row r="80" spans="2:12" ht="12.75">
      <c r="B80" s="1" t="s">
        <v>65</v>
      </c>
      <c r="D80" s="1">
        <v>1</v>
      </c>
      <c r="E80" s="1">
        <v>100</v>
      </c>
      <c r="F80" s="1">
        <v>0</v>
      </c>
      <c r="G80" s="8">
        <f t="shared" si="15"/>
        <v>0</v>
      </c>
      <c r="H80" s="9">
        <f t="shared" si="16"/>
        <v>0</v>
      </c>
      <c r="J80" s="1">
        <v>1</v>
      </c>
      <c r="K80" s="2">
        <v>14</v>
      </c>
      <c r="L80" s="1">
        <f t="shared" si="17"/>
        <v>14</v>
      </c>
    </row>
    <row r="81" spans="2:12" ht="12.75">
      <c r="B81" s="1" t="s">
        <v>66</v>
      </c>
      <c r="D81" s="1">
        <v>1</v>
      </c>
      <c r="E81" s="1">
        <v>100</v>
      </c>
      <c r="F81" s="1">
        <v>0</v>
      </c>
      <c r="G81" s="8">
        <f t="shared" si="15"/>
        <v>0</v>
      </c>
      <c r="H81" s="9">
        <f t="shared" si="16"/>
        <v>0</v>
      </c>
      <c r="J81" s="1">
        <v>1</v>
      </c>
      <c r="K81" s="2">
        <v>2</v>
      </c>
      <c r="L81" s="1">
        <f t="shared" si="17"/>
        <v>2</v>
      </c>
    </row>
    <row r="82" spans="2:12" ht="12.75">
      <c r="B82" s="1" t="s">
        <v>67</v>
      </c>
      <c r="D82" s="1">
        <v>1</v>
      </c>
      <c r="E82" s="1">
        <v>100</v>
      </c>
      <c r="F82" s="1">
        <v>30</v>
      </c>
      <c r="G82" s="8">
        <f t="shared" si="15"/>
        <v>30</v>
      </c>
      <c r="H82" s="9">
        <f t="shared" si="16"/>
        <v>30</v>
      </c>
      <c r="J82" s="1">
        <v>1</v>
      </c>
      <c r="K82" s="2">
        <v>2</v>
      </c>
      <c r="L82" s="1">
        <f t="shared" si="17"/>
        <v>2</v>
      </c>
    </row>
    <row r="83" spans="7:11" ht="12.75">
      <c r="G83" s="13"/>
      <c r="H83" s="13"/>
      <c r="I83" s="12"/>
      <c r="J83" s="12"/>
      <c r="K83" s="12"/>
    </row>
    <row r="84" spans="4:11" ht="12.75">
      <c r="D84" s="1" t="s">
        <v>126</v>
      </c>
      <c r="E84" s="1" t="s">
        <v>125</v>
      </c>
      <c r="F84" s="1" t="s">
        <v>129</v>
      </c>
      <c r="G84" s="6" t="s">
        <v>128</v>
      </c>
      <c r="H84" s="6" t="s">
        <v>127</v>
      </c>
      <c r="I84" s="1" t="s">
        <v>130</v>
      </c>
      <c r="K84" s="12"/>
    </row>
    <row r="85" spans="1:11" ht="12.75">
      <c r="A85" s="1">
        <v>2.5</v>
      </c>
      <c r="B85" s="4" t="s">
        <v>68</v>
      </c>
      <c r="E85" s="5">
        <f>SUM(H86:H87)</f>
        <v>100</v>
      </c>
      <c r="F85" s="5">
        <f>SUM(F86:F87)</f>
        <v>100</v>
      </c>
      <c r="G85" s="5">
        <f>SUM(G86:G87)</f>
        <v>100</v>
      </c>
      <c r="H85" s="7"/>
      <c r="I85" s="1" t="str">
        <f>IF(G85=100,"100","Adjust Total Weight")</f>
        <v>100</v>
      </c>
      <c r="K85" s="12"/>
    </row>
    <row r="86" spans="2:12" ht="12.75">
      <c r="B86" s="1" t="s">
        <v>69</v>
      </c>
      <c r="D86" s="1">
        <v>1</v>
      </c>
      <c r="E86" s="1">
        <v>100</v>
      </c>
      <c r="F86" s="1">
        <v>70</v>
      </c>
      <c r="G86" s="8">
        <f>SUM(D86*F86)</f>
        <v>70</v>
      </c>
      <c r="H86" s="9">
        <f>SUM(E86*G86)/100</f>
        <v>70</v>
      </c>
      <c r="J86" s="1">
        <v>1</v>
      </c>
      <c r="K86" s="2">
        <v>200</v>
      </c>
      <c r="L86" s="1">
        <f>SUM(D86*J86*K86)</f>
        <v>200</v>
      </c>
    </row>
    <row r="87" spans="2:12" ht="12.75">
      <c r="B87" s="1" t="s">
        <v>70</v>
      </c>
      <c r="D87" s="1">
        <v>1</v>
      </c>
      <c r="E87" s="1">
        <v>100</v>
      </c>
      <c r="F87" s="1">
        <v>30</v>
      </c>
      <c r="G87" s="8">
        <f>SUM(D87*F87)</f>
        <v>30</v>
      </c>
      <c r="H87" s="9">
        <f>SUM(E87*G87)/100</f>
        <v>30</v>
      </c>
      <c r="J87" s="1">
        <v>1</v>
      </c>
      <c r="K87" s="2">
        <v>30</v>
      </c>
      <c r="L87" s="1">
        <f>SUM(D87*J87*K87)</f>
        <v>30</v>
      </c>
    </row>
    <row r="88" spans="4:11" ht="12.75">
      <c r="D88" s="1" t="s">
        <v>126</v>
      </c>
      <c r="K88" s="12"/>
    </row>
    <row r="89" spans="1:11" ht="12.75">
      <c r="A89" s="1">
        <v>3</v>
      </c>
      <c r="B89" s="2" t="s">
        <v>71</v>
      </c>
      <c r="D89" s="1" t="s">
        <v>126</v>
      </c>
      <c r="E89" s="1" t="s">
        <v>125</v>
      </c>
      <c r="F89" s="1" t="s">
        <v>129</v>
      </c>
      <c r="G89" s="6" t="s">
        <v>128</v>
      </c>
      <c r="H89" s="6" t="s">
        <v>127</v>
      </c>
      <c r="I89" s="1" t="s">
        <v>130</v>
      </c>
      <c r="K89" s="12"/>
    </row>
    <row r="90" spans="1:11" ht="12.75">
      <c r="A90" s="1">
        <v>3.1</v>
      </c>
      <c r="B90" s="4" t="s">
        <v>72</v>
      </c>
      <c r="E90" s="5">
        <f>SUM(H91:H92)</f>
        <v>100</v>
      </c>
      <c r="F90" s="5">
        <f>SUM(F91:F92)</f>
        <v>100</v>
      </c>
      <c r="G90" s="5">
        <f>SUM(G91:G92)</f>
        <v>100</v>
      </c>
      <c r="H90" s="7"/>
      <c r="I90" s="1" t="str">
        <f>IF(G90=100,"100","Adjust Total Weight")</f>
        <v>100</v>
      </c>
      <c r="K90" s="12"/>
    </row>
    <row r="91" spans="2:12" ht="12.75">
      <c r="B91" s="1" t="s">
        <v>73</v>
      </c>
      <c r="D91" s="1">
        <v>1</v>
      </c>
      <c r="E91" s="1">
        <v>100</v>
      </c>
      <c r="F91" s="1">
        <v>50</v>
      </c>
      <c r="G91" s="8">
        <f>SUM(D91*F91)</f>
        <v>50</v>
      </c>
      <c r="H91" s="9">
        <f>SUM(E91*G91)/100</f>
        <v>50</v>
      </c>
      <c r="J91" s="1">
        <v>1</v>
      </c>
      <c r="K91" s="2">
        <v>100</v>
      </c>
      <c r="L91" s="1">
        <f>SUM(D91*J91*K91)</f>
        <v>100</v>
      </c>
    </row>
    <row r="92" spans="2:12" ht="12.75">
      <c r="B92" s="1" t="s">
        <v>74</v>
      </c>
      <c r="D92" s="1">
        <v>1</v>
      </c>
      <c r="E92" s="1">
        <v>100</v>
      </c>
      <c r="F92" s="1">
        <v>50</v>
      </c>
      <c r="G92" s="8">
        <f>SUM(D92*F92)</f>
        <v>50</v>
      </c>
      <c r="H92" s="9">
        <f>SUM(E92*G92)/100</f>
        <v>50</v>
      </c>
      <c r="J92" s="1">
        <v>1</v>
      </c>
      <c r="K92" s="2">
        <v>14</v>
      </c>
      <c r="L92" s="1">
        <f>SUM(D92*J92*K92)</f>
        <v>14</v>
      </c>
    </row>
    <row r="93" spans="7:12" ht="12.75">
      <c r="G93" s="13"/>
      <c r="H93" s="13"/>
      <c r="I93" s="12"/>
      <c r="J93" s="12"/>
      <c r="K93" s="12"/>
      <c r="L93" s="12"/>
    </row>
    <row r="94" spans="4:11" ht="12.75">
      <c r="D94" s="1" t="s">
        <v>126</v>
      </c>
      <c r="E94" s="1" t="s">
        <v>125</v>
      </c>
      <c r="F94" s="1" t="s">
        <v>129</v>
      </c>
      <c r="G94" s="6" t="s">
        <v>128</v>
      </c>
      <c r="H94" s="6" t="s">
        <v>127</v>
      </c>
      <c r="I94" s="1" t="s">
        <v>130</v>
      </c>
      <c r="K94" s="12"/>
    </row>
    <row r="95" spans="1:11" ht="12.75">
      <c r="A95" s="1">
        <v>3.2</v>
      </c>
      <c r="B95" s="4" t="s">
        <v>75</v>
      </c>
      <c r="D95" s="1" t="s">
        <v>126</v>
      </c>
      <c r="E95" s="5">
        <f>SUM(H96:H98)</f>
        <v>100</v>
      </c>
      <c r="F95" s="5">
        <f>SUM(F96:F98)</f>
        <v>100</v>
      </c>
      <c r="G95" s="5">
        <f>SUM(G96:G98)</f>
        <v>100</v>
      </c>
      <c r="H95" s="7"/>
      <c r="I95" s="1" t="str">
        <f>IF(G95=100,"100","Adjust Total Weight")</f>
        <v>100</v>
      </c>
      <c r="K95" s="12"/>
    </row>
    <row r="96" spans="2:12" ht="12.75">
      <c r="B96" s="1" t="s">
        <v>76</v>
      </c>
      <c r="D96" s="1">
        <v>1</v>
      </c>
      <c r="E96" s="1">
        <v>100</v>
      </c>
      <c r="F96" s="1">
        <v>50</v>
      </c>
      <c r="G96" s="8">
        <f>SUM(D96*F96)</f>
        <v>50</v>
      </c>
      <c r="H96" s="9">
        <f>SUM(E96*G96)/100</f>
        <v>50</v>
      </c>
      <c r="J96" s="1">
        <v>1</v>
      </c>
      <c r="K96" s="2">
        <v>21</v>
      </c>
      <c r="L96" s="1">
        <f>SUM(D96*J96*K96)</f>
        <v>21</v>
      </c>
    </row>
    <row r="97" spans="2:12" ht="12.75">
      <c r="B97" s="1" t="s">
        <v>77</v>
      </c>
      <c r="D97" s="1">
        <v>1</v>
      </c>
      <c r="E97" s="1">
        <v>100</v>
      </c>
      <c r="F97" s="1">
        <v>25</v>
      </c>
      <c r="G97" s="8">
        <f>SUM(D97*F97)</f>
        <v>25</v>
      </c>
      <c r="H97" s="9">
        <f>SUM(E97*G97)/100</f>
        <v>25</v>
      </c>
      <c r="J97" s="1">
        <v>1</v>
      </c>
      <c r="K97" s="2">
        <v>21</v>
      </c>
      <c r="L97" s="1">
        <f>SUM(D97*J97*K97)</f>
        <v>21</v>
      </c>
    </row>
    <row r="98" spans="2:12" ht="12.75">
      <c r="B98" s="1" t="s">
        <v>78</v>
      </c>
      <c r="D98" s="1">
        <v>1</v>
      </c>
      <c r="E98" s="1">
        <v>100</v>
      </c>
      <c r="F98" s="1">
        <v>25</v>
      </c>
      <c r="G98" s="8">
        <f>SUM(D98*F98)</f>
        <v>25</v>
      </c>
      <c r="H98" s="9">
        <f>SUM(E98*G98)/100</f>
        <v>25</v>
      </c>
      <c r="J98" s="1">
        <v>1</v>
      </c>
      <c r="K98" s="2">
        <v>500</v>
      </c>
      <c r="L98" s="1">
        <f>SUM(D98*J98*K98)</f>
        <v>500</v>
      </c>
    </row>
    <row r="99" spans="7:12" ht="12.75">
      <c r="G99" s="13"/>
      <c r="H99" s="13"/>
      <c r="I99" s="12"/>
      <c r="J99" s="12"/>
      <c r="K99" s="12"/>
      <c r="L99" s="12"/>
    </row>
    <row r="100" spans="4:11" ht="12.75">
      <c r="D100" s="1" t="s">
        <v>126</v>
      </c>
      <c r="E100" s="1" t="s">
        <v>125</v>
      </c>
      <c r="F100" s="1" t="s">
        <v>129</v>
      </c>
      <c r="G100" s="6" t="s">
        <v>128</v>
      </c>
      <c r="H100" s="6" t="s">
        <v>127</v>
      </c>
      <c r="I100" s="1" t="s">
        <v>130</v>
      </c>
      <c r="K100" s="12"/>
    </row>
    <row r="101" spans="2:11" ht="12.75">
      <c r="B101" s="4" t="s">
        <v>86</v>
      </c>
      <c r="D101" s="1" t="s">
        <v>126</v>
      </c>
      <c r="E101" s="5">
        <f>SUM(H102:H107)</f>
        <v>0</v>
      </c>
      <c r="F101" s="5">
        <f>SUM(F102:F107)</f>
        <v>100</v>
      </c>
      <c r="G101" s="5">
        <f>SUM(G102:G107)</f>
        <v>0</v>
      </c>
      <c r="H101" s="7"/>
      <c r="I101" s="1" t="str">
        <f>IF(G101=100,"100","Adjust Total Weight")</f>
        <v>Adjust Total Weight</v>
      </c>
      <c r="K101" s="12"/>
    </row>
    <row r="102" spans="2:12" ht="12.75">
      <c r="B102" s="1" t="s">
        <v>80</v>
      </c>
      <c r="D102" s="1">
        <v>0</v>
      </c>
      <c r="E102" s="1">
        <v>50</v>
      </c>
      <c r="F102" s="1">
        <v>20</v>
      </c>
      <c r="G102" s="8">
        <f aca="true" t="shared" si="18" ref="G102:G107">SUM(D102*F102)</f>
        <v>0</v>
      </c>
      <c r="H102" s="9">
        <f aca="true" t="shared" si="19" ref="H102:H107">SUM(E102*G102)/100</f>
        <v>0</v>
      </c>
      <c r="J102" s="1">
        <v>1</v>
      </c>
      <c r="K102" s="2">
        <v>21</v>
      </c>
      <c r="L102" s="1">
        <f aca="true" t="shared" si="20" ref="L102:L107">SUM(D102*J102*K102)</f>
        <v>0</v>
      </c>
    </row>
    <row r="103" spans="2:12" ht="12.75">
      <c r="B103" s="1" t="s">
        <v>81</v>
      </c>
      <c r="D103" s="1">
        <v>0</v>
      </c>
      <c r="E103" s="1">
        <v>30</v>
      </c>
      <c r="F103" s="1">
        <v>12</v>
      </c>
      <c r="G103" s="8">
        <f t="shared" si="18"/>
        <v>0</v>
      </c>
      <c r="H103" s="9">
        <f t="shared" si="19"/>
        <v>0</v>
      </c>
      <c r="J103" s="1">
        <v>1</v>
      </c>
      <c r="K103" s="2">
        <v>7</v>
      </c>
      <c r="L103" s="1">
        <f t="shared" si="20"/>
        <v>0</v>
      </c>
    </row>
    <row r="104" spans="2:12" ht="12.75">
      <c r="B104" s="1" t="s">
        <v>82</v>
      </c>
      <c r="D104" s="1">
        <v>0</v>
      </c>
      <c r="E104" s="1">
        <v>1</v>
      </c>
      <c r="F104" s="1">
        <v>23</v>
      </c>
      <c r="G104" s="8">
        <f t="shared" si="18"/>
        <v>0</v>
      </c>
      <c r="H104" s="9">
        <f t="shared" si="19"/>
        <v>0</v>
      </c>
      <c r="J104" s="1">
        <v>1</v>
      </c>
      <c r="K104" s="2">
        <v>14</v>
      </c>
      <c r="L104" s="1">
        <f t="shared" si="20"/>
        <v>0</v>
      </c>
    </row>
    <row r="105" spans="2:12" ht="12.75">
      <c r="B105" s="1" t="s">
        <v>83</v>
      </c>
      <c r="D105" s="1">
        <v>0</v>
      </c>
      <c r="E105" s="1">
        <v>1</v>
      </c>
      <c r="F105" s="1">
        <v>15</v>
      </c>
      <c r="G105" s="8">
        <f t="shared" si="18"/>
        <v>0</v>
      </c>
      <c r="H105" s="9">
        <f t="shared" si="19"/>
        <v>0</v>
      </c>
      <c r="J105" s="1">
        <v>1</v>
      </c>
      <c r="K105" s="2">
        <v>14</v>
      </c>
      <c r="L105" s="1">
        <f t="shared" si="20"/>
        <v>0</v>
      </c>
    </row>
    <row r="106" spans="2:12" ht="12.75">
      <c r="B106" s="1" t="s">
        <v>84</v>
      </c>
      <c r="D106" s="1">
        <v>0</v>
      </c>
      <c r="E106" s="1">
        <v>1</v>
      </c>
      <c r="F106" s="1">
        <v>10</v>
      </c>
      <c r="G106" s="8">
        <f t="shared" si="18"/>
        <v>0</v>
      </c>
      <c r="H106" s="9">
        <f t="shared" si="19"/>
        <v>0</v>
      </c>
      <c r="J106" s="1">
        <v>1</v>
      </c>
      <c r="K106" s="2">
        <v>5</v>
      </c>
      <c r="L106" s="1">
        <f t="shared" si="20"/>
        <v>0</v>
      </c>
    </row>
    <row r="107" spans="2:12" ht="12.75">
      <c r="B107" s="1" t="s">
        <v>85</v>
      </c>
      <c r="D107" s="1">
        <v>0</v>
      </c>
      <c r="E107" s="1">
        <v>1</v>
      </c>
      <c r="F107" s="1">
        <v>20</v>
      </c>
      <c r="G107" s="8">
        <f t="shared" si="18"/>
        <v>0</v>
      </c>
      <c r="H107" s="9">
        <f t="shared" si="19"/>
        <v>0</v>
      </c>
      <c r="J107" s="1">
        <v>1</v>
      </c>
      <c r="K107" s="2">
        <v>21</v>
      </c>
      <c r="L107" s="1">
        <f t="shared" si="20"/>
        <v>0</v>
      </c>
    </row>
    <row r="109" spans="5:12" ht="12.75">
      <c r="E109" s="15" t="s">
        <v>127</v>
      </c>
      <c r="F109" s="3"/>
      <c r="G109" s="3"/>
      <c r="H109" s="3"/>
      <c r="K109" s="1" t="s">
        <v>127</v>
      </c>
      <c r="L109" s="1" t="s">
        <v>156</v>
      </c>
    </row>
    <row r="110" spans="5:12" ht="12.75">
      <c r="E110" s="14" t="s">
        <v>160</v>
      </c>
      <c r="K110" s="1" t="s">
        <v>88</v>
      </c>
      <c r="L110" s="1" t="s">
        <v>155</v>
      </c>
    </row>
    <row r="111" spans="5:12" ht="12.75">
      <c r="E111" s="16">
        <f>SUM(E4+E8+E16+E30+E50+E61+E74+E85+E90+E95+E101)/1100</f>
        <v>0.657909090909091</v>
      </c>
      <c r="K111" s="4">
        <f>SUM(K4:K108)</f>
        <v>1700</v>
      </c>
      <c r="L111" s="4">
        <f>SUM(L3:L108)</f>
        <v>1534</v>
      </c>
    </row>
    <row r="112" spans="6:12" ht="12.75">
      <c r="F112" s="1" t="s">
        <v>159</v>
      </c>
      <c r="K112" s="1" t="s">
        <v>157</v>
      </c>
      <c r="L112" s="1" t="s">
        <v>158</v>
      </c>
    </row>
  </sheetData>
  <sheetProtection sheet="1" scenarios="1" insertRows="0" deleteRows="0" selectLockedCells="1"/>
  <conditionalFormatting sqref="G4 G8 G16 G30 G50 G61 G74 G85 G90 G101">
    <cfRule type="cellIs" priority="5" dxfId="3" operator="lessThan" stopIfTrue="1">
      <formula>100</formula>
    </cfRule>
  </conditionalFormatting>
  <conditionalFormatting sqref="E4 E8 E16 E30 E50 E61 E74 E85 E90 E101">
    <cfRule type="cellIs" priority="6" dxfId="2" operator="equal" stopIfTrue="1">
      <formula>100</formula>
    </cfRule>
    <cfRule type="cellIs" priority="7" dxfId="1" operator="between" stopIfTrue="1">
      <formula>50</formula>
      <formula>100</formula>
    </cfRule>
    <cfRule type="cellIs" priority="8" dxfId="0" operator="lessThan" stopIfTrue="1">
      <formula>50</formula>
    </cfRule>
  </conditionalFormatting>
  <conditionalFormatting sqref="G95">
    <cfRule type="cellIs" priority="1" dxfId="3" operator="lessThan" stopIfTrue="1">
      <formula>100</formula>
    </cfRule>
  </conditionalFormatting>
  <conditionalFormatting sqref="E95">
    <cfRule type="cellIs" priority="2" dxfId="2" operator="equal" stopIfTrue="1">
      <formula>100</formula>
    </cfRule>
    <cfRule type="cellIs" priority="3" dxfId="1" operator="between" stopIfTrue="1">
      <formula>50</formula>
      <formula>100</formula>
    </cfRule>
    <cfRule type="cellIs" priority="4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7.421875" style="0" bestFit="1" customWidth="1"/>
    <col min="2" max="2" width="7.140625" style="0" bestFit="1" customWidth="1"/>
    <col min="3" max="3" width="5.7109375" style="0" bestFit="1" customWidth="1"/>
    <col min="4" max="4" width="7.57421875" style="0" bestFit="1" customWidth="1"/>
    <col min="5" max="5" width="7.7109375" style="0" bestFit="1" customWidth="1"/>
    <col min="8" max="8" width="11.57421875" style="0" bestFit="1" customWidth="1"/>
    <col min="10" max="10" width="12.421875" style="0" bestFit="1" customWidth="1"/>
    <col min="11" max="13" width="4.8515625" style="0" bestFit="1" customWidth="1"/>
    <col min="14" max="14" width="7.00390625" style="0" bestFit="1" customWidth="1"/>
    <col min="15" max="15" width="5.421875" style="0" bestFit="1" customWidth="1"/>
    <col min="16" max="16" width="5.140625" style="0" bestFit="1" customWidth="1"/>
    <col min="17" max="17" width="10.28125" style="0" bestFit="1" customWidth="1"/>
    <col min="18" max="18" width="10.421875" style="0" bestFit="1" customWidth="1"/>
    <col min="20" max="20" width="8.8515625" style="0" bestFit="1" customWidth="1"/>
  </cols>
  <sheetData>
    <row r="1" spans="1:3" ht="12.75">
      <c r="A1" s="28" t="s">
        <v>321</v>
      </c>
      <c r="B1" s="28"/>
      <c r="C1" s="28"/>
    </row>
    <row r="2" spans="2:10" ht="12.75">
      <c r="B2" t="s">
        <v>296</v>
      </c>
      <c r="C2" s="20" t="s">
        <v>166</v>
      </c>
      <c r="D2" s="20" t="s">
        <v>167</v>
      </c>
      <c r="E2" s="20" t="s">
        <v>168</v>
      </c>
      <c r="J2" s="20" t="s">
        <v>174</v>
      </c>
    </row>
    <row r="3" spans="1:20" ht="12.75">
      <c r="A3" s="18" t="s">
        <v>156</v>
      </c>
      <c r="B3" s="18" t="s">
        <v>162</v>
      </c>
      <c r="C3" s="18" t="s">
        <v>163</v>
      </c>
      <c r="D3" s="18" t="s">
        <v>164</v>
      </c>
      <c r="E3" s="18" t="s">
        <v>165</v>
      </c>
      <c r="F3" s="21" t="s">
        <v>177</v>
      </c>
      <c r="G3" s="21" t="s">
        <v>88</v>
      </c>
      <c r="H3" s="18" t="s">
        <v>170</v>
      </c>
      <c r="I3" s="19" t="s">
        <v>131</v>
      </c>
      <c r="J3" s="21" t="s">
        <v>21</v>
      </c>
      <c r="K3" s="18" t="s">
        <v>107</v>
      </c>
      <c r="L3" s="19" t="s">
        <v>105</v>
      </c>
      <c r="M3" s="19" t="s">
        <v>132</v>
      </c>
      <c r="N3" s="19" t="s">
        <v>133</v>
      </c>
      <c r="O3" s="19" t="s">
        <v>134</v>
      </c>
      <c r="P3" s="19" t="s">
        <v>135</v>
      </c>
      <c r="Q3" s="19" t="s">
        <v>136</v>
      </c>
      <c r="R3" s="19" t="s">
        <v>137</v>
      </c>
      <c r="S3" s="19" t="s">
        <v>138</v>
      </c>
      <c r="T3" s="18" t="s">
        <v>121</v>
      </c>
    </row>
    <row r="4" spans="1:18" ht="12.75">
      <c r="A4" s="17" t="s">
        <v>169</v>
      </c>
      <c r="B4" t="s">
        <v>126</v>
      </c>
      <c r="G4">
        <v>390</v>
      </c>
      <c r="H4" s="20" t="s">
        <v>175</v>
      </c>
      <c r="I4" s="17" t="s">
        <v>161</v>
      </c>
      <c r="J4">
        <v>1</v>
      </c>
      <c r="K4" s="17" t="s">
        <v>161</v>
      </c>
      <c r="L4" s="17" t="s">
        <v>28</v>
      </c>
      <c r="M4" s="17" t="s">
        <v>28</v>
      </c>
      <c r="N4" s="17" t="s">
        <v>161</v>
      </c>
      <c r="O4" s="17" t="s">
        <v>161</v>
      </c>
      <c r="P4" s="17" t="s">
        <v>161</v>
      </c>
      <c r="Q4" s="17" t="s">
        <v>161</v>
      </c>
      <c r="R4" s="17" t="s">
        <v>28</v>
      </c>
    </row>
    <row r="5" spans="1:18" ht="12.75">
      <c r="A5" s="17" t="s">
        <v>166</v>
      </c>
      <c r="C5" t="s">
        <v>126</v>
      </c>
      <c r="G5">
        <v>650</v>
      </c>
      <c r="H5" s="20" t="s">
        <v>175</v>
      </c>
      <c r="I5" s="17" t="s">
        <v>161</v>
      </c>
      <c r="J5">
        <v>5</v>
      </c>
      <c r="K5" s="17" t="s">
        <v>28</v>
      </c>
      <c r="L5" s="17" t="s">
        <v>28</v>
      </c>
      <c r="M5" s="17" t="s">
        <v>28</v>
      </c>
      <c r="N5" s="17" t="s">
        <v>161</v>
      </c>
      <c r="O5" s="17" t="s">
        <v>161</v>
      </c>
      <c r="P5" s="17" t="s">
        <v>161</v>
      </c>
      <c r="Q5" s="17" t="s">
        <v>161</v>
      </c>
      <c r="R5" s="17" t="s">
        <v>28</v>
      </c>
    </row>
    <row r="6" spans="1:18" ht="12.75">
      <c r="A6" s="17" t="s">
        <v>167</v>
      </c>
      <c r="D6" t="s">
        <v>126</v>
      </c>
      <c r="F6" s="27"/>
      <c r="G6">
        <v>1300</v>
      </c>
      <c r="H6" s="20" t="s">
        <v>175</v>
      </c>
      <c r="I6" s="17" t="s">
        <v>28</v>
      </c>
      <c r="J6">
        <v>25</v>
      </c>
      <c r="K6" s="17" t="s">
        <v>28</v>
      </c>
      <c r="L6" s="17" t="s">
        <v>28</v>
      </c>
      <c r="M6" s="17" t="s">
        <v>28</v>
      </c>
      <c r="N6" s="17" t="s">
        <v>28</v>
      </c>
      <c r="O6" s="17" t="s">
        <v>28</v>
      </c>
      <c r="P6" s="17" t="s">
        <v>28</v>
      </c>
      <c r="Q6" s="17" t="s">
        <v>28</v>
      </c>
      <c r="R6" s="17" t="s">
        <v>28</v>
      </c>
    </row>
    <row r="7" spans="1:20" ht="12.75">
      <c r="A7" s="17" t="s">
        <v>168</v>
      </c>
      <c r="E7" t="s">
        <v>126</v>
      </c>
      <c r="G7">
        <v>2600</v>
      </c>
      <c r="H7" s="20" t="s">
        <v>175</v>
      </c>
      <c r="I7" s="17" t="s">
        <v>28</v>
      </c>
      <c r="J7">
        <v>50</v>
      </c>
      <c r="K7" s="17" t="s">
        <v>28</v>
      </c>
      <c r="L7" s="17" t="s">
        <v>28</v>
      </c>
      <c r="M7" s="17" t="s">
        <v>28</v>
      </c>
      <c r="N7" s="17" t="s">
        <v>28</v>
      </c>
      <c r="O7" s="17" t="s">
        <v>28</v>
      </c>
      <c r="P7" s="17" t="s">
        <v>28</v>
      </c>
      <c r="Q7" s="17" t="s">
        <v>28</v>
      </c>
      <c r="R7" s="17" t="s">
        <v>28</v>
      </c>
      <c r="S7" s="17" t="s">
        <v>28</v>
      </c>
      <c r="T7" s="17" t="s">
        <v>28</v>
      </c>
    </row>
    <row r="8" spans="1:20" ht="12.75">
      <c r="A8" s="20" t="s">
        <v>297</v>
      </c>
      <c r="E8" t="s">
        <v>126</v>
      </c>
      <c r="F8">
        <v>1</v>
      </c>
      <c r="H8" s="17" t="s">
        <v>173</v>
      </c>
      <c r="I8" s="17" t="s">
        <v>161</v>
      </c>
      <c r="J8">
        <v>2</v>
      </c>
      <c r="K8" s="17" t="s">
        <v>161</v>
      </c>
      <c r="L8" s="17" t="s">
        <v>161</v>
      </c>
      <c r="M8" s="17" t="s">
        <v>161</v>
      </c>
      <c r="N8" s="17" t="s">
        <v>161</v>
      </c>
      <c r="O8" s="17" t="s">
        <v>161</v>
      </c>
      <c r="P8" s="17" t="s">
        <v>161</v>
      </c>
      <c r="Q8" s="17" t="s">
        <v>28</v>
      </c>
      <c r="R8" s="17" t="s">
        <v>161</v>
      </c>
      <c r="S8" s="17" t="s">
        <v>161</v>
      </c>
      <c r="T8" s="17" t="s">
        <v>161</v>
      </c>
    </row>
    <row r="9" spans="1:20" ht="12.75">
      <c r="A9" s="20" t="s">
        <v>298</v>
      </c>
      <c r="D9" t="s">
        <v>126</v>
      </c>
      <c r="F9">
        <v>3</v>
      </c>
      <c r="H9" s="17" t="s">
        <v>172</v>
      </c>
      <c r="I9" s="17" t="s">
        <v>161</v>
      </c>
      <c r="J9">
        <v>17</v>
      </c>
      <c r="K9" s="17" t="s">
        <v>28</v>
      </c>
      <c r="L9" s="17" t="s">
        <v>28</v>
      </c>
      <c r="M9" s="20" t="s">
        <v>28</v>
      </c>
      <c r="N9" s="17" t="s">
        <v>28</v>
      </c>
      <c r="O9" s="17" t="s">
        <v>28</v>
      </c>
      <c r="P9" s="20" t="s">
        <v>28</v>
      </c>
      <c r="Q9" s="17" t="s">
        <v>28</v>
      </c>
      <c r="R9" s="17" t="s">
        <v>161</v>
      </c>
      <c r="S9" s="17" t="s">
        <v>28</v>
      </c>
      <c r="T9" s="17" t="s">
        <v>28</v>
      </c>
    </row>
    <row r="10" spans="1:20" ht="12.75">
      <c r="A10" s="20" t="s">
        <v>299</v>
      </c>
      <c r="C10" t="s">
        <v>126</v>
      </c>
      <c r="F10">
        <v>5</v>
      </c>
      <c r="H10" s="17" t="s">
        <v>171</v>
      </c>
      <c r="I10" s="17" t="s">
        <v>28</v>
      </c>
      <c r="J10">
        <v>19</v>
      </c>
      <c r="K10" s="17" t="s">
        <v>28</v>
      </c>
      <c r="L10" s="17" t="s">
        <v>28</v>
      </c>
      <c r="M10" s="17" t="s">
        <v>161</v>
      </c>
      <c r="N10" s="17" t="s">
        <v>161</v>
      </c>
      <c r="O10" s="17" t="s">
        <v>28</v>
      </c>
      <c r="P10" s="17" t="s">
        <v>161</v>
      </c>
      <c r="Q10" s="17" t="s">
        <v>28</v>
      </c>
      <c r="R10" s="17" t="s">
        <v>161</v>
      </c>
      <c r="S10" s="17" t="s">
        <v>28</v>
      </c>
      <c r="T10" s="17" t="s">
        <v>28</v>
      </c>
    </row>
    <row r="11" spans="1:20" ht="12.75">
      <c r="A11" s="20"/>
      <c r="H11" s="20"/>
      <c r="I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20"/>
      <c r="H12" s="20"/>
      <c r="I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>
      <c r="A13" s="20"/>
      <c r="H13" s="20"/>
      <c r="I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>
      <c r="A14" s="20"/>
      <c r="F14" s="20"/>
      <c r="G14" s="20"/>
      <c r="H14" s="20"/>
      <c r="I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9" ht="12.75">
      <c r="E19" s="17"/>
    </row>
    <row r="20" ht="12.75">
      <c r="E20" s="17"/>
    </row>
    <row r="21" spans="2:5" ht="12.75">
      <c r="B21" s="17"/>
      <c r="E21" s="17"/>
    </row>
    <row r="22" spans="2:5" ht="12.75">
      <c r="B22" s="17"/>
      <c r="E22" s="17"/>
    </row>
    <row r="23" spans="2:5" ht="12.75">
      <c r="B23" s="17"/>
      <c r="E23" s="17"/>
    </row>
    <row r="24" spans="2:5" ht="12.75">
      <c r="B24" s="17"/>
      <c r="E24" s="17"/>
    </row>
    <row r="25" spans="2:5" ht="12.75">
      <c r="B25" s="17"/>
      <c r="E25" s="17"/>
    </row>
    <row r="26" spans="2:5" ht="12.75">
      <c r="B26" s="17"/>
      <c r="E26" s="17"/>
    </row>
    <row r="27" spans="2:5" ht="12.75">
      <c r="B27" s="17"/>
      <c r="E27" s="1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38.57421875" style="0" bestFit="1" customWidth="1"/>
    <col min="2" max="2" width="35.421875" style="0" bestFit="1" customWidth="1"/>
    <col min="4" max="4" width="11.8515625" style="0" bestFit="1" customWidth="1"/>
    <col min="5" max="5" width="19.8515625" style="0" bestFit="1" customWidth="1"/>
    <col min="6" max="6" width="8.421875" style="0" bestFit="1" customWidth="1"/>
    <col min="7" max="7" width="4.7109375" style="0" bestFit="1" customWidth="1"/>
    <col min="9" max="9" width="11.7109375" style="0" bestFit="1" customWidth="1"/>
    <col min="10" max="10" width="7.28125" style="0" bestFit="1" customWidth="1"/>
    <col min="11" max="11" width="6.28125" style="0" bestFit="1" customWidth="1"/>
    <col min="12" max="12" width="5.57421875" style="0" bestFit="1" customWidth="1"/>
    <col min="13" max="13" width="65.00390625" style="0" bestFit="1" customWidth="1"/>
  </cols>
  <sheetData>
    <row r="1" spans="1:13" ht="12.75">
      <c r="A1" s="25" t="s">
        <v>215</v>
      </c>
      <c r="B1" s="25" t="s">
        <v>91</v>
      </c>
      <c r="C1" s="25" t="s">
        <v>194</v>
      </c>
      <c r="D1" s="25" t="s">
        <v>248</v>
      </c>
      <c r="E1" s="25" t="s">
        <v>156</v>
      </c>
      <c r="F1" s="25" t="s">
        <v>210</v>
      </c>
      <c r="G1" s="25"/>
      <c r="H1" s="25"/>
      <c r="I1" s="25"/>
      <c r="J1" s="25"/>
      <c r="K1" s="25"/>
      <c r="L1" s="25"/>
      <c r="M1" s="25" t="s">
        <v>207</v>
      </c>
    </row>
    <row r="2" spans="1:12" ht="12.75">
      <c r="A2" s="28" t="s">
        <v>302</v>
      </c>
      <c r="F2" t="s">
        <v>208</v>
      </c>
      <c r="G2" t="s">
        <v>209</v>
      </c>
      <c r="H2" t="s">
        <v>211</v>
      </c>
      <c r="I2" t="s">
        <v>212</v>
      </c>
      <c r="J2" t="s">
        <v>213</v>
      </c>
      <c r="K2" t="s">
        <v>214</v>
      </c>
      <c r="L2" t="s">
        <v>86</v>
      </c>
    </row>
    <row r="3" spans="2:6" ht="12.75">
      <c r="B3" t="s">
        <v>153</v>
      </c>
      <c r="F3" t="s">
        <v>233</v>
      </c>
    </row>
    <row r="4" spans="1:12" ht="12.75">
      <c r="A4" t="s">
        <v>217</v>
      </c>
      <c r="B4" t="s">
        <v>32</v>
      </c>
      <c r="C4" t="s">
        <v>228</v>
      </c>
      <c r="D4" t="s">
        <v>219</v>
      </c>
      <c r="E4" t="s">
        <v>297</v>
      </c>
      <c r="F4" t="s">
        <v>233</v>
      </c>
      <c r="H4" t="s">
        <v>233</v>
      </c>
      <c r="I4" t="s">
        <v>233</v>
      </c>
      <c r="J4" t="s">
        <v>233</v>
      </c>
      <c r="L4" t="s">
        <v>241</v>
      </c>
    </row>
    <row r="5" spans="1:10" ht="12.75">
      <c r="A5" t="s">
        <v>218</v>
      </c>
      <c r="B5" t="s">
        <v>32</v>
      </c>
      <c r="C5" t="s">
        <v>224</v>
      </c>
      <c r="D5" t="s">
        <v>227</v>
      </c>
      <c r="E5" t="s">
        <v>298</v>
      </c>
      <c r="F5" t="s">
        <v>233</v>
      </c>
      <c r="H5" t="s">
        <v>233</v>
      </c>
      <c r="I5" t="s">
        <v>233</v>
      </c>
      <c r="J5" t="s">
        <v>233</v>
      </c>
    </row>
    <row r="6" spans="1:10" ht="12.75">
      <c r="A6" t="s">
        <v>216</v>
      </c>
      <c r="B6" t="s">
        <v>32</v>
      </c>
      <c r="C6" t="s">
        <v>166</v>
      </c>
      <c r="D6" t="s">
        <v>219</v>
      </c>
      <c r="E6" t="s">
        <v>299</v>
      </c>
      <c r="F6" t="s">
        <v>233</v>
      </c>
      <c r="G6" t="s">
        <v>233</v>
      </c>
      <c r="H6" t="s">
        <v>233</v>
      </c>
      <c r="I6" t="s">
        <v>233</v>
      </c>
      <c r="J6" t="s">
        <v>233</v>
      </c>
    </row>
    <row r="7" spans="1:10" ht="12.75">
      <c r="A7" t="s">
        <v>220</v>
      </c>
      <c r="B7" t="s">
        <v>32</v>
      </c>
      <c r="C7" t="s">
        <v>226</v>
      </c>
      <c r="D7" t="s">
        <v>219</v>
      </c>
      <c r="E7" s="26" t="s">
        <v>300</v>
      </c>
      <c r="F7" t="s">
        <v>233</v>
      </c>
      <c r="H7" t="s">
        <v>233</v>
      </c>
      <c r="I7" t="s">
        <v>233</v>
      </c>
      <c r="J7" t="s">
        <v>233</v>
      </c>
    </row>
    <row r="8" spans="1:12" ht="12.75">
      <c r="A8" t="s">
        <v>225</v>
      </c>
      <c r="B8" t="s">
        <v>32</v>
      </c>
      <c r="C8" t="s">
        <v>226</v>
      </c>
      <c r="D8" t="s">
        <v>219</v>
      </c>
      <c r="E8" s="26" t="s">
        <v>300</v>
      </c>
      <c r="F8" t="s">
        <v>233</v>
      </c>
      <c r="J8" t="s">
        <v>233</v>
      </c>
      <c r="L8" t="s">
        <v>241</v>
      </c>
    </row>
    <row r="9" spans="1:11" ht="12.75">
      <c r="A9" t="s">
        <v>221</v>
      </c>
      <c r="B9" t="s">
        <v>33</v>
      </c>
      <c r="C9" t="s">
        <v>107</v>
      </c>
      <c r="D9" t="s">
        <v>227</v>
      </c>
      <c r="E9" s="26" t="s">
        <v>300</v>
      </c>
      <c r="F9" t="s">
        <v>233</v>
      </c>
      <c r="G9" t="s">
        <v>233</v>
      </c>
      <c r="H9" t="s">
        <v>233</v>
      </c>
      <c r="I9" t="s">
        <v>233</v>
      </c>
      <c r="J9" t="s">
        <v>233</v>
      </c>
      <c r="K9" t="s">
        <v>233</v>
      </c>
    </row>
    <row r="10" spans="1:11" ht="12.75">
      <c r="A10" t="s">
        <v>235</v>
      </c>
      <c r="B10" t="s">
        <v>27</v>
      </c>
      <c r="C10" t="s">
        <v>135</v>
      </c>
      <c r="D10" t="s">
        <v>219</v>
      </c>
      <c r="E10" s="26" t="s">
        <v>300</v>
      </c>
      <c r="F10" t="s">
        <v>233</v>
      </c>
      <c r="H10" t="s">
        <v>233</v>
      </c>
      <c r="I10" t="s">
        <v>233</v>
      </c>
      <c r="J10" t="s">
        <v>233</v>
      </c>
      <c r="K10" t="s">
        <v>126</v>
      </c>
    </row>
    <row r="11" spans="2:10" ht="12.75">
      <c r="B11" t="s">
        <v>205</v>
      </c>
      <c r="D11" t="s">
        <v>234</v>
      </c>
      <c r="J11" t="s">
        <v>233</v>
      </c>
    </row>
    <row r="12" spans="2:10" ht="12.75">
      <c r="B12" t="s">
        <v>6</v>
      </c>
      <c r="C12" t="s">
        <v>226</v>
      </c>
      <c r="D12" t="s">
        <v>219</v>
      </c>
      <c r="F12" t="s">
        <v>233</v>
      </c>
      <c r="J12" t="s">
        <v>233</v>
      </c>
    </row>
    <row r="13" spans="1:11" ht="12.75">
      <c r="A13" t="s">
        <v>236</v>
      </c>
      <c r="B13" t="s">
        <v>206</v>
      </c>
      <c r="C13" t="s">
        <v>226</v>
      </c>
      <c r="D13" t="s">
        <v>219</v>
      </c>
      <c r="F13" t="s">
        <v>233</v>
      </c>
      <c r="G13" t="s">
        <v>233</v>
      </c>
      <c r="J13" t="s">
        <v>233</v>
      </c>
      <c r="K13" t="s">
        <v>233</v>
      </c>
    </row>
    <row r="14" spans="1:11" ht="12.75">
      <c r="A14" t="s">
        <v>231</v>
      </c>
      <c r="B14" t="s">
        <v>18</v>
      </c>
      <c r="C14" t="s">
        <v>134</v>
      </c>
      <c r="D14" t="s">
        <v>229</v>
      </c>
      <c r="F14" t="s">
        <v>233</v>
      </c>
      <c r="J14" t="s">
        <v>233</v>
      </c>
      <c r="K14" t="s">
        <v>233</v>
      </c>
    </row>
    <row r="15" spans="1:11" ht="12.75">
      <c r="A15" t="s">
        <v>232</v>
      </c>
      <c r="B15" t="s">
        <v>18</v>
      </c>
      <c r="C15" t="s">
        <v>134</v>
      </c>
      <c r="D15" t="s">
        <v>230</v>
      </c>
      <c r="E15" t="s">
        <v>178</v>
      </c>
      <c r="F15" t="s">
        <v>233</v>
      </c>
      <c r="J15" t="s">
        <v>233</v>
      </c>
      <c r="K15" t="s">
        <v>233</v>
      </c>
    </row>
    <row r="16" spans="1:11" ht="12.75">
      <c r="A16" t="s">
        <v>222</v>
      </c>
      <c r="B16" t="s">
        <v>204</v>
      </c>
      <c r="C16" t="s">
        <v>166</v>
      </c>
      <c r="D16" t="s">
        <v>219</v>
      </c>
      <c r="F16" t="s">
        <v>233</v>
      </c>
      <c r="G16" t="s">
        <v>233</v>
      </c>
      <c r="H16" t="s">
        <v>233</v>
      </c>
      <c r="I16" t="s">
        <v>233</v>
      </c>
      <c r="J16" t="s">
        <v>233</v>
      </c>
      <c r="K16" t="s">
        <v>233</v>
      </c>
    </row>
    <row r="17" spans="1:10" ht="12.75">
      <c r="A17" t="s">
        <v>223</v>
      </c>
      <c r="B17" t="s">
        <v>204</v>
      </c>
      <c r="C17" t="s">
        <v>226</v>
      </c>
      <c r="D17" t="s">
        <v>219</v>
      </c>
      <c r="F17" t="s">
        <v>233</v>
      </c>
      <c r="H17" t="s">
        <v>233</v>
      </c>
      <c r="I17" t="s">
        <v>233</v>
      </c>
      <c r="J17" t="s">
        <v>233</v>
      </c>
    </row>
    <row r="18" spans="1:11" ht="12.75">
      <c r="A18" t="s">
        <v>249</v>
      </c>
      <c r="B18" t="s">
        <v>249</v>
      </c>
      <c r="D18" t="s">
        <v>219</v>
      </c>
      <c r="J18" t="s">
        <v>233</v>
      </c>
      <c r="K18" t="s">
        <v>233</v>
      </c>
    </row>
    <row r="19" spans="1:12" ht="12.75">
      <c r="A19" t="s">
        <v>84</v>
      </c>
      <c r="B19" t="s">
        <v>237</v>
      </c>
      <c r="C19" t="s">
        <v>176</v>
      </c>
      <c r="D19" t="s">
        <v>227</v>
      </c>
      <c r="F19" t="s">
        <v>233</v>
      </c>
      <c r="J19" t="s">
        <v>233</v>
      </c>
      <c r="L19" t="s">
        <v>238</v>
      </c>
    </row>
    <row r="20" spans="1:12" ht="12.75">
      <c r="A20" t="s">
        <v>239</v>
      </c>
      <c r="B20" t="s">
        <v>240</v>
      </c>
      <c r="C20" t="s">
        <v>226</v>
      </c>
      <c r="D20" t="s">
        <v>227</v>
      </c>
      <c r="F20" t="s">
        <v>233</v>
      </c>
      <c r="J20" t="s">
        <v>233</v>
      </c>
      <c r="L20" t="s">
        <v>241</v>
      </c>
    </row>
    <row r="21" spans="1:12" ht="12.75">
      <c r="A21" t="s">
        <v>242</v>
      </c>
      <c r="B21" t="s">
        <v>243</v>
      </c>
      <c r="C21" t="s">
        <v>176</v>
      </c>
      <c r="D21" t="s">
        <v>227</v>
      </c>
      <c r="F21" t="s">
        <v>233</v>
      </c>
      <c r="J21" t="s">
        <v>233</v>
      </c>
      <c r="L21" t="s">
        <v>241</v>
      </c>
    </row>
    <row r="22" spans="1:11" ht="12.75">
      <c r="A22" t="s">
        <v>244</v>
      </c>
      <c r="B22" t="s">
        <v>245</v>
      </c>
      <c r="C22" t="s">
        <v>176</v>
      </c>
      <c r="D22" t="s">
        <v>219</v>
      </c>
      <c r="K22" t="s">
        <v>233</v>
      </c>
    </row>
    <row r="23" spans="1:11" ht="12.75">
      <c r="A23" t="s">
        <v>247</v>
      </c>
      <c r="B23" t="s">
        <v>246</v>
      </c>
      <c r="C23" t="s">
        <v>226</v>
      </c>
      <c r="D23" t="s">
        <v>219</v>
      </c>
      <c r="K23" t="s">
        <v>233</v>
      </c>
    </row>
    <row r="24" spans="1:13" ht="12.75">
      <c r="A24" t="s">
        <v>251</v>
      </c>
      <c r="B24" t="s">
        <v>250</v>
      </c>
      <c r="C24" t="s">
        <v>226</v>
      </c>
      <c r="D24" t="s">
        <v>219</v>
      </c>
      <c r="K24" t="s">
        <v>233</v>
      </c>
      <c r="M24" t="s">
        <v>252</v>
      </c>
    </row>
    <row r="25" spans="1:11" ht="12.75">
      <c r="A25" t="s">
        <v>253</v>
      </c>
      <c r="B25" t="s">
        <v>153</v>
      </c>
      <c r="C25" t="s">
        <v>226</v>
      </c>
      <c r="D25" t="s">
        <v>219</v>
      </c>
      <c r="E25" s="26"/>
      <c r="K25" t="s">
        <v>233</v>
      </c>
    </row>
    <row r="26" spans="1:12" ht="12.75">
      <c r="A26" t="s">
        <v>254</v>
      </c>
      <c r="B26" t="s">
        <v>255</v>
      </c>
      <c r="C26" t="s">
        <v>226</v>
      </c>
      <c r="D26" t="s">
        <v>219</v>
      </c>
      <c r="K26" t="s">
        <v>233</v>
      </c>
      <c r="L26" t="s">
        <v>241</v>
      </c>
    </row>
    <row r="27" spans="1:12" ht="12.75">
      <c r="A27" t="s">
        <v>256</v>
      </c>
      <c r="B27" t="s">
        <v>257</v>
      </c>
      <c r="C27" t="s">
        <v>226</v>
      </c>
      <c r="D27" t="s">
        <v>219</v>
      </c>
      <c r="F27" t="s">
        <v>233</v>
      </c>
      <c r="J27" t="s">
        <v>233</v>
      </c>
      <c r="K27" t="s">
        <v>233</v>
      </c>
      <c r="L27" t="s">
        <v>241</v>
      </c>
    </row>
    <row r="28" spans="1:12" ht="12.75">
      <c r="A28" t="s">
        <v>258</v>
      </c>
      <c r="B28" t="s">
        <v>259</v>
      </c>
      <c r="C28" t="s">
        <v>226</v>
      </c>
      <c r="D28" t="s">
        <v>219</v>
      </c>
      <c r="E28" s="26"/>
      <c r="F28" t="s">
        <v>233</v>
      </c>
      <c r="J28" t="s">
        <v>233</v>
      </c>
      <c r="K28" t="s">
        <v>233</v>
      </c>
      <c r="L28" t="s">
        <v>241</v>
      </c>
    </row>
    <row r="29" spans="1:12" ht="12.75">
      <c r="A29" t="s">
        <v>260</v>
      </c>
      <c r="B29" t="s">
        <v>261</v>
      </c>
      <c r="C29" t="s">
        <v>226</v>
      </c>
      <c r="D29" t="s">
        <v>219</v>
      </c>
      <c r="J29" t="s">
        <v>233</v>
      </c>
      <c r="K29" t="s">
        <v>233</v>
      </c>
      <c r="L29" t="s">
        <v>241</v>
      </c>
    </row>
    <row r="30" spans="1:12" ht="12.75">
      <c r="A30" t="s">
        <v>263</v>
      </c>
      <c r="B30" t="s">
        <v>264</v>
      </c>
      <c r="C30" t="s">
        <v>226</v>
      </c>
      <c r="D30" t="s">
        <v>219</v>
      </c>
      <c r="E30" s="26"/>
      <c r="J30" t="s">
        <v>233</v>
      </c>
      <c r="L30" t="s">
        <v>241</v>
      </c>
    </row>
    <row r="31" spans="1:12" ht="12.75">
      <c r="A31" t="s">
        <v>262</v>
      </c>
      <c r="B31" t="s">
        <v>265</v>
      </c>
      <c r="C31" t="s">
        <v>226</v>
      </c>
      <c r="D31" t="s">
        <v>219</v>
      </c>
      <c r="J31" t="s">
        <v>233</v>
      </c>
      <c r="L31" t="s">
        <v>241</v>
      </c>
    </row>
    <row r="32" spans="1:12" ht="12.75">
      <c r="A32" t="s">
        <v>267</v>
      </c>
      <c r="B32" t="s">
        <v>266</v>
      </c>
      <c r="C32" t="s">
        <v>226</v>
      </c>
      <c r="D32" t="s">
        <v>219</v>
      </c>
      <c r="E32" s="26"/>
      <c r="J32" t="s">
        <v>233</v>
      </c>
      <c r="L32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33.00390625" style="0" bestFit="1" customWidth="1"/>
    <col min="3" max="3" width="48.8515625" style="0" bestFit="1" customWidth="1"/>
  </cols>
  <sheetData>
    <row r="1" spans="1:2" ht="12.75">
      <c r="A1" s="28" t="s">
        <v>320</v>
      </c>
      <c r="B1" s="28"/>
    </row>
    <row r="2" spans="1:3" ht="12.75">
      <c r="A2" t="s">
        <v>95</v>
      </c>
      <c r="B2" t="s">
        <v>91</v>
      </c>
      <c r="C2" t="s">
        <v>96</v>
      </c>
    </row>
    <row r="3" spans="1:2" ht="12.75">
      <c r="A3">
        <v>1</v>
      </c>
      <c r="B3" t="s">
        <v>83</v>
      </c>
    </row>
    <row r="4" spans="1:3" ht="12.75">
      <c r="A4">
        <v>1.1</v>
      </c>
      <c r="B4" t="s">
        <v>97</v>
      </c>
      <c r="C4" t="s">
        <v>100</v>
      </c>
    </row>
    <row r="5" spans="1:3" ht="12.75">
      <c r="A5">
        <v>1.2</v>
      </c>
      <c r="B5" t="s">
        <v>98</v>
      </c>
      <c r="C5" t="s">
        <v>99</v>
      </c>
    </row>
    <row r="6" spans="1:3" ht="12.75">
      <c r="A6">
        <v>1.3</v>
      </c>
      <c r="B6" t="s">
        <v>25</v>
      </c>
      <c r="C6" t="s">
        <v>101</v>
      </c>
    </row>
    <row r="7" spans="1:3" ht="12.75">
      <c r="A7">
        <v>1.4</v>
      </c>
      <c r="B7" t="s">
        <v>30</v>
      </c>
      <c r="C7" t="s">
        <v>102</v>
      </c>
    </row>
    <row r="8" spans="1:3" ht="12.75">
      <c r="A8">
        <v>1.5</v>
      </c>
      <c r="B8" t="s">
        <v>34</v>
      </c>
      <c r="C8" t="s">
        <v>102</v>
      </c>
    </row>
    <row r="9" spans="1:3" ht="12.75">
      <c r="A9">
        <v>1.6</v>
      </c>
      <c r="B9" t="s">
        <v>35</v>
      </c>
      <c r="C9" t="s">
        <v>103</v>
      </c>
    </row>
    <row r="10" spans="1:3" ht="12.75">
      <c r="A10">
        <v>1.7</v>
      </c>
      <c r="B10" t="s">
        <v>119</v>
      </c>
      <c r="C10" t="s">
        <v>120</v>
      </c>
    </row>
    <row r="12" spans="1:2" ht="12.75">
      <c r="A12">
        <v>2</v>
      </c>
      <c r="B12" t="s">
        <v>104</v>
      </c>
    </row>
    <row r="13" spans="1:3" ht="12.75">
      <c r="A13">
        <v>2.1</v>
      </c>
      <c r="B13" t="s">
        <v>105</v>
      </c>
      <c r="C13" t="s">
        <v>32</v>
      </c>
    </row>
    <row r="14" spans="1:3" ht="12.75">
      <c r="A14">
        <v>2.2</v>
      </c>
      <c r="B14" t="s">
        <v>106</v>
      </c>
      <c r="C14" t="s">
        <v>27</v>
      </c>
    </row>
    <row r="15" spans="1:3" ht="12.75">
      <c r="A15">
        <v>2.3</v>
      </c>
      <c r="B15" t="s">
        <v>107</v>
      </c>
      <c r="C15" t="s">
        <v>33</v>
      </c>
    </row>
    <row r="16" spans="1:3" ht="12.75">
      <c r="A16">
        <v>2.4</v>
      </c>
      <c r="B16" t="s">
        <v>108</v>
      </c>
      <c r="C16" t="s">
        <v>109</v>
      </c>
    </row>
    <row r="18" spans="1:2" ht="12.75">
      <c r="A18">
        <v>3</v>
      </c>
      <c r="B18" t="s">
        <v>110</v>
      </c>
    </row>
    <row r="19" spans="1:3" ht="12.75">
      <c r="A19">
        <v>3.1</v>
      </c>
      <c r="B19" t="s">
        <v>111</v>
      </c>
      <c r="C19" t="s">
        <v>112</v>
      </c>
    </row>
    <row r="20" spans="1:3" ht="12.75">
      <c r="A20">
        <v>3.2</v>
      </c>
      <c r="B20" t="s">
        <v>113</v>
      </c>
      <c r="C20" t="s">
        <v>114</v>
      </c>
    </row>
    <row r="21" spans="1:3" ht="12.75">
      <c r="A21">
        <v>3.3</v>
      </c>
      <c r="B21" t="s">
        <v>115</v>
      </c>
      <c r="C21" t="s">
        <v>116</v>
      </c>
    </row>
    <row r="22" spans="1:3" ht="12.75">
      <c r="A22">
        <v>3.4</v>
      </c>
      <c r="B22" t="s">
        <v>117</v>
      </c>
      <c r="C22" t="s">
        <v>118</v>
      </c>
    </row>
    <row r="25" spans="1:2" ht="12.75">
      <c r="A25">
        <v>4</v>
      </c>
      <c r="B25" t="s">
        <v>86</v>
      </c>
    </row>
    <row r="26" spans="1:3" ht="12.75">
      <c r="A26">
        <v>4.1</v>
      </c>
      <c r="B26" t="s">
        <v>121</v>
      </c>
      <c r="C26" t="s">
        <v>278</v>
      </c>
    </row>
    <row r="27" spans="1:3" ht="12.75">
      <c r="A27">
        <v>4.2</v>
      </c>
      <c r="B27" t="s">
        <v>80</v>
      </c>
      <c r="C27" t="s">
        <v>279</v>
      </c>
    </row>
    <row r="28" spans="1:3" ht="12.75">
      <c r="A28">
        <v>4.3</v>
      </c>
      <c r="B28" t="s">
        <v>122</v>
      </c>
      <c r="C28" t="s">
        <v>280</v>
      </c>
    </row>
    <row r="29" spans="1:3" ht="12.75">
      <c r="A29">
        <v>4.4</v>
      </c>
      <c r="B29" t="s">
        <v>81</v>
      </c>
      <c r="C29" t="s">
        <v>281</v>
      </c>
    </row>
    <row r="30" spans="1:3" ht="12.75">
      <c r="A30">
        <v>4.5</v>
      </c>
      <c r="B30" t="s">
        <v>123</v>
      </c>
      <c r="C30" t="s">
        <v>282</v>
      </c>
    </row>
    <row r="31" spans="1:3" ht="12.75">
      <c r="A31">
        <v>4.6</v>
      </c>
      <c r="B31" t="s">
        <v>83</v>
      </c>
      <c r="C31" t="s">
        <v>283</v>
      </c>
    </row>
    <row r="32" spans="1:3" ht="12.75">
      <c r="A32">
        <v>4.7</v>
      </c>
      <c r="B32" t="s">
        <v>124</v>
      </c>
      <c r="C32" t="s">
        <v>284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421875" style="0" bestFit="1" customWidth="1"/>
    <col min="3" max="3" width="10.7109375" style="0" bestFit="1" customWidth="1"/>
    <col min="4" max="4" width="12.421875" style="0" bestFit="1" customWidth="1"/>
    <col min="5" max="5" width="14.8515625" style="0" bestFit="1" customWidth="1"/>
    <col min="8" max="8" width="12.8515625" style="0" bestFit="1" customWidth="1"/>
    <col min="9" max="9" width="10.7109375" style="0" bestFit="1" customWidth="1"/>
    <col min="11" max="11" width="11.00390625" style="0" bestFit="1" customWidth="1"/>
    <col min="12" max="12" width="13.7109375" style="0" bestFit="1" customWidth="1"/>
    <col min="13" max="13" width="10.57421875" style="0" bestFit="1" customWidth="1"/>
  </cols>
  <sheetData>
    <row r="1" ht="12.75">
      <c r="B1" s="23" t="s">
        <v>179</v>
      </c>
    </row>
    <row r="2" spans="1:13" ht="12.75">
      <c r="A2" s="22" t="s">
        <v>187</v>
      </c>
      <c r="B2" s="20"/>
      <c r="C2" s="22" t="s">
        <v>186</v>
      </c>
      <c r="D2" s="22" t="s">
        <v>184</v>
      </c>
      <c r="E2" s="22" t="s">
        <v>188</v>
      </c>
      <c r="F2" s="22" t="s">
        <v>180</v>
      </c>
      <c r="G2" s="22" t="s">
        <v>181</v>
      </c>
      <c r="H2" s="22" t="s">
        <v>182</v>
      </c>
      <c r="I2" s="22" t="s">
        <v>183</v>
      </c>
      <c r="J2" s="22" t="s">
        <v>185</v>
      </c>
      <c r="K2" s="22" t="s">
        <v>86</v>
      </c>
      <c r="L2" s="22" t="s">
        <v>189</v>
      </c>
      <c r="M2" s="22" t="s">
        <v>190</v>
      </c>
    </row>
    <row r="3" ht="12.75">
      <c r="A3" s="20"/>
    </row>
    <row r="4" spans="1:13" ht="12.75">
      <c r="A4" s="20" t="s">
        <v>297</v>
      </c>
      <c r="C4" s="20" t="s">
        <v>309</v>
      </c>
      <c r="D4" s="20" t="s">
        <v>318</v>
      </c>
      <c r="E4" s="20" t="s">
        <v>310</v>
      </c>
      <c r="F4" s="20" t="s">
        <v>311</v>
      </c>
      <c r="G4" s="20" t="s">
        <v>312</v>
      </c>
      <c r="H4" s="20" t="s">
        <v>313</v>
      </c>
      <c r="I4" s="20" t="s">
        <v>314</v>
      </c>
      <c r="J4" s="20" t="s">
        <v>315</v>
      </c>
      <c r="K4" s="20" t="s">
        <v>316</v>
      </c>
      <c r="L4" s="20" t="s">
        <v>317</v>
      </c>
      <c r="M4" s="20" t="s">
        <v>317</v>
      </c>
    </row>
    <row r="5" spans="1:13" ht="12.75">
      <c r="A5" s="20" t="s">
        <v>298</v>
      </c>
      <c r="C5" s="20" t="s">
        <v>306</v>
      </c>
      <c r="D5" s="20" t="s">
        <v>318</v>
      </c>
      <c r="E5" s="20" t="s">
        <v>310</v>
      </c>
      <c r="F5" s="20" t="s">
        <v>311</v>
      </c>
      <c r="G5" s="20" t="s">
        <v>312</v>
      </c>
      <c r="H5" s="20" t="s">
        <v>313</v>
      </c>
      <c r="I5" s="20" t="s">
        <v>314</v>
      </c>
      <c r="J5" s="20" t="s">
        <v>315</v>
      </c>
      <c r="K5" s="20" t="s">
        <v>316</v>
      </c>
      <c r="L5" s="20" t="s">
        <v>317</v>
      </c>
      <c r="M5" s="20" t="s">
        <v>317</v>
      </c>
    </row>
    <row r="6" spans="1:13" ht="12.75">
      <c r="A6" s="20" t="s">
        <v>299</v>
      </c>
      <c r="C6" s="20" t="s">
        <v>307</v>
      </c>
      <c r="D6" s="20" t="s">
        <v>318</v>
      </c>
      <c r="E6" s="20" t="s">
        <v>310</v>
      </c>
      <c r="F6" s="20" t="s">
        <v>311</v>
      </c>
      <c r="G6" s="20" t="s">
        <v>312</v>
      </c>
      <c r="H6" s="20" t="s">
        <v>313</v>
      </c>
      <c r="I6" s="20" t="s">
        <v>314</v>
      </c>
      <c r="J6" s="20" t="s">
        <v>315</v>
      </c>
      <c r="K6" s="20" t="s">
        <v>316</v>
      </c>
      <c r="L6" s="20" t="s">
        <v>317</v>
      </c>
      <c r="M6" s="20" t="s">
        <v>317</v>
      </c>
    </row>
    <row r="7" spans="1:13" ht="12.75">
      <c r="A7" s="20" t="s">
        <v>305</v>
      </c>
      <c r="C7" s="20" t="s">
        <v>308</v>
      </c>
      <c r="D7" s="20" t="s">
        <v>318</v>
      </c>
      <c r="E7" s="20" t="s">
        <v>310</v>
      </c>
      <c r="F7" s="20" t="s">
        <v>311</v>
      </c>
      <c r="G7" s="20" t="s">
        <v>312</v>
      </c>
      <c r="H7" s="20" t="s">
        <v>313</v>
      </c>
      <c r="I7" s="20" t="s">
        <v>314</v>
      </c>
      <c r="J7" s="20" t="s">
        <v>315</v>
      </c>
      <c r="K7" s="20" t="s">
        <v>316</v>
      </c>
      <c r="L7" s="20" t="s">
        <v>317</v>
      </c>
      <c r="M7" s="20" t="s">
        <v>317</v>
      </c>
    </row>
    <row r="8" spans="1:13" ht="12.75">
      <c r="A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2.75">
      <c r="A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>
      <c r="A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319</v>
      </c>
      <c r="D1" s="11"/>
    </row>
    <row r="2" ht="12.75">
      <c r="D2" s="11"/>
    </row>
    <row r="3" spans="3:5" ht="12.75">
      <c r="C3" t="s">
        <v>139</v>
      </c>
      <c r="D3" s="11" t="s">
        <v>140</v>
      </c>
      <c r="E3" t="s">
        <v>141</v>
      </c>
    </row>
    <row r="4" spans="1:5" ht="12.75">
      <c r="A4">
        <f>SUM(C4-E4)</f>
        <v>0</v>
      </c>
      <c r="B4" t="s">
        <v>142</v>
      </c>
      <c r="C4">
        <v>1</v>
      </c>
      <c r="D4" s="11"/>
      <c r="E4">
        <v>1</v>
      </c>
    </row>
    <row r="5" spans="3:4" ht="12.75">
      <c r="C5" t="s">
        <v>139</v>
      </c>
      <c r="D5" s="11" t="s">
        <v>143</v>
      </c>
    </row>
    <row r="6" spans="1:5" ht="12.75">
      <c r="A6">
        <f>SUM(C6/E6)</f>
        <v>1</v>
      </c>
      <c r="B6" t="s">
        <v>144</v>
      </c>
      <c r="C6">
        <v>1</v>
      </c>
      <c r="D6" s="11"/>
      <c r="E6">
        <v>1</v>
      </c>
    </row>
    <row r="7" spans="3:5" ht="12.75">
      <c r="C7" t="s">
        <v>139</v>
      </c>
      <c r="D7" s="11" t="s">
        <v>140</v>
      </c>
      <c r="E7" t="s">
        <v>145</v>
      </c>
    </row>
    <row r="8" spans="1:5" ht="12.75">
      <c r="A8">
        <f>SUM(C8-E8)</f>
        <v>0</v>
      </c>
      <c r="B8" t="s">
        <v>146</v>
      </c>
      <c r="C8">
        <v>1</v>
      </c>
      <c r="D8" s="11"/>
      <c r="E8">
        <v>1</v>
      </c>
    </row>
    <row r="9" spans="3:5" ht="12.75">
      <c r="C9" t="s">
        <v>139</v>
      </c>
      <c r="D9" s="11" t="s">
        <v>143</v>
      </c>
      <c r="E9" t="s">
        <v>145</v>
      </c>
    </row>
    <row r="10" spans="1:5" ht="12.75">
      <c r="A10">
        <f>SUM(C10-E10)</f>
        <v>0</v>
      </c>
      <c r="B10" t="s">
        <v>147</v>
      </c>
      <c r="C10">
        <v>1</v>
      </c>
      <c r="D10" s="11"/>
      <c r="E10">
        <v>1</v>
      </c>
    </row>
    <row r="15" ht="12.75">
      <c r="A15" t="s">
        <v>303</v>
      </c>
    </row>
    <row r="16" ht="12.75">
      <c r="B16" t="s">
        <v>304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Lee</dc:creator>
  <cp:keywords/>
  <dc:description/>
  <cp:lastModifiedBy>MorganLee</cp:lastModifiedBy>
  <cp:lastPrinted>2011-06-06T18:50:29Z</cp:lastPrinted>
  <dcterms:created xsi:type="dcterms:W3CDTF">2011-06-06T12:48:30Z</dcterms:created>
  <dcterms:modified xsi:type="dcterms:W3CDTF">2011-11-17T15:57:22Z</dcterms:modified>
  <cp:category/>
  <cp:version/>
  <cp:contentType/>
  <cp:contentStatus/>
</cp:coreProperties>
</file>